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59" documentId="13_ncr:1_{F6CB121F-512D-4AA6-A0C1-0FB36C537598}" xr6:coauthVersionLast="47" xr6:coauthVersionMax="47" xr10:uidLastSave="{8D4627E0-2160-455C-836D-4201205C4A8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<sst xmlns="http://schemas.openxmlformats.org/spreadsheetml/2006/main" count="178600" uniqueCount="39085">
  <si>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</si>
  <si>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</si>
  <si>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</si>
  <si>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</si>
  <si>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</si>
  <si>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</si>
  <si>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</si>
  <si>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</si>
  <si>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</si>
  <si>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</si>
  <si>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</si>
  <si>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</si>
  <si>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</si>
  <si>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</si>
  <si>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</si>
  <si>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</si>
  <si>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</si>
  <si>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</si>
  <si>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</si>
  <si>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</si>
  <si>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</si>
  <si>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</si>
  <si>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</si>
  <si>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</si>
  <si>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</si>
  <si>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</si>
  <si>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</si>
  <si>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</si>
  <si>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</si>
  <si>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</si>
  <si>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</si>
  <si>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</si>
  <si>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</si>
  <si>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</si>
  <si>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</si>
  <si>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</si>
  <si>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</si>
  <si>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</si>
  <si>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</si>
  <si>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</si>
  <si>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</si>
  <si>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</si>
  <si>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</si>
  <si>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</si>
  <si>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</si>
  <si>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</si>
  <si>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</si>
  <si>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</si>
  <si>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</si>
  <si>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</si>
  <si>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</si>
  <si>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</si>
  <si>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</si>
  <si>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</si>
  <si>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</si>
  <si>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</si>
  <si>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</si>
  <si>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</si>
  <si>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</si>
  <si>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</si>
  <si>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</si>
  <si>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</si>
  <si>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</si>
  <si>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</si>
  <si>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</si>
  <si>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</si>
  <si>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</si>
  <si>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</si>
  <si>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</si>
  <si>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</si>
  <si>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</si>
  <si>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</si>
  <si>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</si>
  <si>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</si>
  <si>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</si>
  <si>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</si>
  <si>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</si>
  <si>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</si>
  <si>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</si>
  <si>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</si>
  <si>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</si>
  <si>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</si>
  <si>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</si>
  <si>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</si>
  <si>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</si>
  <si>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</si>
  <si>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</si>
  <si>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</si>
  <si>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</si>
  <si>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</si>
  <si>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</si>
  <si>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</si>
  <si>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</si>
  <si>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</si>
  <si>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</si>
  <si>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</si>
  <si>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</si>
  <si>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</si>
  <si>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</si>
  <si>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</si>
  <si>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</si>
  <si>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</si>
  <si>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</si>
  <si>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</si>
  <si>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</si>
  <si>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</si>
  <si>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</si>
  <si>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</si>
  <si>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</si>
  <si>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</si>
  <si>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</si>
  <si>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</si>
  <si>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</si>
  <si>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</si>
  <si>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</si>
  <si>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</si>
  <si>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</si>
  <si>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</si>
  <si>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</si>
  <si>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</si>
  <si>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</si>
  <si>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</si>
  <si>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</si>
  <si>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</si>
  <si>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</si>
  <si>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</si>
  <si>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</si>
  <si>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</si>
  <si>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</si>
  <si>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</si>
  <si>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</si>
  <si>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</si>
  <si>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</si>
  <si>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</si>
  <si>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</si>
  <si>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</si>
  <si>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</si>
  <si>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</si>
  <si>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</si>
  <si>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</si>
  <si>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</si>
  <si>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</si>
  <si>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</si>
  <si>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</si>
  <si>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</si>
  <si>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</si>
  <si>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</si>
  <si>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</si>
  <si>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</si>
  <si>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</si>
  <si>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</si>
  <si>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</si>
  <si>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</si>
  <si>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</si>
  <si>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</si>
  <si>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</si>
  <si>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</si>
  <si>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</si>
  <si>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</si>
  <si>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</si>
  <si>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</si>
  <si>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</si>
  <si>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</si>
  <si>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</si>
  <si>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</si>
  <si>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</si>
  <si>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</si>
  <si>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</si>
  <si>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</si>
  <si>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</si>
  <si>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</si>
  <si>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</si>
  <si>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</si>
  <si>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</si>
  <si>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</si>
  <si>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</si>
  <si>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</si>
  <si>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</si>
  <si>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</si>
  <si>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</si>
  <si>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</si>
  <si>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</si>
  <si>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</si>
  <si>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</si>
  <si>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</si>
  <si>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</si>
  <si>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</si>
  <si>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</si>
  <si>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</si>
  <si>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</si>
  <si>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</si>
  <si>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</si>
  <si>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</si>
  <si>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</si>
  <si>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</si>
  <si>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</si>
  <si>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</si>
  <si>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</si>
  <si>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</si>
  <si>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</si>
  <si>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</si>
  <si>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</si>
  <si>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</si>
  <si>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</si>
  <si>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</si>
  <si>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</si>
  <si>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</si>
  <si>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</si>
  <si>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</si>
  <si>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</si>
  <si>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</si>
  <si>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</si>
  <si>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</si>
  <si>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</si>
  <si>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</si>
  <si>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</si>
  <si>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</si>
  <si>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</si>
  <si>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</si>
  <si>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</si>
  <si>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</si>
  <si>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</si>
  <si>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</si>
  <si>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</si>
  <si>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</si>
  <si>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</si>
  <si>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</si>
  <si>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</si>
  <si>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</si>
  <si>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</si>
  <si>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</si>
  <si>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</si>
  <si>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</si>
  <si>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</si>
  <si>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</si>
  <si>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</si>
  <si>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</si>
  <si>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</si>
  <si>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</si>
  <si>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</si>
  <si>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</si>
  <si>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</si>
  <si>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</si>
  <si>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</si>
  <si>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</si>
  <si>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</si>
  <si>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</si>
  <si>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</si>
  <si>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</si>
  <si>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</si>
  <si>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</si>
  <si>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</si>
  <si>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</si>
  <si>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</si>
  <si>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</si>
  <si>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</si>
  <si>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</si>
  <si>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</si>
  <si>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</si>
  <si>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</si>
  <si>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</si>
  <si>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</si>
  <si>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</si>
  <si>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</si>
  <si>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</si>
  <si>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</si>
  <si>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</si>
  <si>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</si>
  <si>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</si>
  <si>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</si>
  <si>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</si>
  <si>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</si>
  <si>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</si>
  <si>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</si>
  <si>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</si>
  <si>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</si>
  <si>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</si>
  <si>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</si>
  <si>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</si>
  <si>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</si>
  <si>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</si>
  <si>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</si>
  <si>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</si>
  <si>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</si>
  <si>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</si>
  <si>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</si>
  <si>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</si>
  <si>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</si>
  <si>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</si>
  <si>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</si>
  <si>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</si>
  <si>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</si>
  <si>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</si>
  <si>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</si>
  <si>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</si>
  <si>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</si>
  <si>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</si>
  <si>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</si>
  <si>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</si>
  <si>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</si>
  <si>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</si>
  <si>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</si>
  <si>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</si>
  <si>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</si>
  <si>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</si>
  <si>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</si>
  <si>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</si>
  <si>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</si>
  <si>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</si>
  <si>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</si>
  <si>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</si>
  <si>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</si>
  <si>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</si>
  <si>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</si>
  <si>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</si>
  <si>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</si>
  <si>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</si>
  <si>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</si>
  <si>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</si>
  <si>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</si>
  <si>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</si>
  <si>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</si>
  <si>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</si>
  <si>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</si>
  <si>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</si>
  <si>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</si>
  <si>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</si>
  <si>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</si>
  <si>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</si>
  <si>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</si>
  <si>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</si>
  <si>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</si>
  <si>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</si>
  <si>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</si>
  <si>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</si>
  <si>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</si>
  <si>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</si>
  <si>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</si>
  <si>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</si>
  <si>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</si>
  <si>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</si>
  <si>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</si>
  <si>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</si>
  <si>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</si>
  <si>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</si>
  <si>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</si>
  <si>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</si>
  <si>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</si>
  <si>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</si>
  <si>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</si>
  <si>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</si>
  <si>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</si>
  <si>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</si>
  <si>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</si>
  <si>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</si>
  <si>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</si>
  <si>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</si>
  <si>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</si>
  <si>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</si>
  <si>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</si>
  <si>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</si>
  <si>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</si>
  <si>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</si>
  <si>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</si>
  <si>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</si>
  <si>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</si>
  <si>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</si>
  <si>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</si>
  <si>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</si>
  <si>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</si>
  <si>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</si>
  <si>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</si>
  <si>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</si>
  <si>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</si>
  <si>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</si>
  <si>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</si>
  <si>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</si>
  <si>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</si>
  <si>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</si>
  <si>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</si>
  <si>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</si>
  <si>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</si>
  <si>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</si>
  <si>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</si>
  <si>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</si>
  <si>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</si>
  <si>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</si>
  <si>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</si>
  <si>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</si>
  <si>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</si>
  <si>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</si>
  <si>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</si>
  <si>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</si>
  <si>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</si>
  <si>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</si>
  <si>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</si>
  <si>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</si>
  <si>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</si>
  <si>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</si>
  <si>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</si>
  <si>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</si>
  <si>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</si>
  <si>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</si>
  <si>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</si>
  <si>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</si>
  <si>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</si>
  <si>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</si>
  <si>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</si>
  <si>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</si>
  <si>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</si>
  <si>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</si>
  <si>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</si>
  <si>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</si>
  <si>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</si>
  <si>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</si>
  <si>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</si>
  <si>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</si>
  <si>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</si>
  <si>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</si>
  <si>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</si>
  <si>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</si>
  <si>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</si>
  <si>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</si>
  <si>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</si>
  <si>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</si>
  <si>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</si>
  <si>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</si>
  <si>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</si>
  <si>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</si>
  <si>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</si>
  <si>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</si>
  <si>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</si>
  <si>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</si>
  <si>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</si>
  <si>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</si>
  <si>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</si>
  <si>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</si>
  <si>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</si>
  <si>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</si>
  <si>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</si>
  <si>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</si>
  <si>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</si>
  <si>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</si>
  <si>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</si>
  <si>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</si>
  <si>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</si>
  <si>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</si>
  <si>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</si>
  <si>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</si>
  <si>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</si>
  <si>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</si>
  <si>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</si>
  <si>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</si>
  <si>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</si>
  <si>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</si>
  <si>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</si>
  <si>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</si>
  <si>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</si>
  <si>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</si>
  <si>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</si>
  <si>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</si>
  <si>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</si>
  <si>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</si>
  <si>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</si>
  <si>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</si>
  <si>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</si>
  <si>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</si>
  <si>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</si>
  <si>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</si>
  <si>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</si>
  <si>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</si>
  <si>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</si>
  <si>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</si>
  <si>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</si>
  <si>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</si>
  <si>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</si>
  <si>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</si>
  <si>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</si>
  <si>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</si>
  <si>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</si>
  <si>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</si>
  <si>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</si>
  <si>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</si>
  <si>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</si>
  <si>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</si>
  <si>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</si>
  <si>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</si>
  <si>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</si>
  <si>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</si>
  <si>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</si>
  <si>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</si>
  <si>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</si>
  <si>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</si>
  <si>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</si>
  <si>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</si>
  <si>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</si>
  <si>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</si>
  <si>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</si>
  <si>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</si>
  <si>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</si>
  <si>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</si>
  <si>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</si>
  <si>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</si>
  <si>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</si>
  <si>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</si>
  <si>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</si>
  <si>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</si>
  <si>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</si>
  <si>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</si>
  <si>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</si>
  <si>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</si>
  <si>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</si>
  <si>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</si>
  <si>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</si>
  <si>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</si>
  <si>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</si>
  <si>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</si>
  <si>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</si>
  <si>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</si>
  <si>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</si>
  <si>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</si>
  <si>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</si>
  <si>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</si>
  <si>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</si>
  <si>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</si>
  <si>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</si>
  <si>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</si>
  <si>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</si>
  <si>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</si>
  <si>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</si>
  <si>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</si>
  <si>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</si>
  <si>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</si>
  <si>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</si>
  <si>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</si>
  <si>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</si>
  <si>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</si>
  <si>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</si>
  <si>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</si>
  <si>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</si>
  <si>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</si>
  <si>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</si>
  <si>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</si>
  <si>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</si>
  <si>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</si>
  <si>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</si>
  <si>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</si>
  <si>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</si>
  <si>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</si>
  <si>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</si>
  <si>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</si>
  <si>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</si>
  <si>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</si>
  <si>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</si>
  <si>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</si>
  <si>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</si>
  <si>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</si>
  <si>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</si>
  <si>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</si>
  <si>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</si>
  <si>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</si>
  <si>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</si>
  <si>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</si>
  <si>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</si>
  <si>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</si>
  <si>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</si>
  <si>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</si>
  <si>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</si>
  <si>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</si>
  <si>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</si>
  <si>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</si>
  <si>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</si>
  <si>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</si>
  <si>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</si>
  <si>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</si>
  <si>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</si>
  <si>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</si>
  <si>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</si>
  <si>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</si>
  <si>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</si>
  <si>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</si>
  <si>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</si>
  <si>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</si>
  <si>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</si>
  <si>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</si>
  <si>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</si>
  <si>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</si>
  <si>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</si>
  <si>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</si>
  <si>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</si>
  <si>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</si>
  <si>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</si>
  <si>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</si>
  <si>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</si>
  <si>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</si>
  <si>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</si>
  <si>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</si>
  <si>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</si>
  <si>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</si>
  <si>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</si>
  <si>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</si>
  <si>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</si>
  <si>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</si>
  <si>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</si>
  <si>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</si>
  <si>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</si>
  <si>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</si>
  <si>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</si>
  <si>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</si>
  <si>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</si>
  <si>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</si>
  <si>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</si>
  <si>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</si>
  <si>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</si>
  <si>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</si>
  <si>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</si>
  <si>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</si>
  <si>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</si>
  <si>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</si>
  <si>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</si>
  <si>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</si>
  <si>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</si>
  <si>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</si>
  <si>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</si>
  <si>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</si>
  <si>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</si>
  <si>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</si>
  <si>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</si>
  <si>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</si>
  <si>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</si>
  <si>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</si>
  <si>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</si>
  <si>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</si>
  <si>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</si>
  <si>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</si>
  <si>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</si>
  <si>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</si>
  <si>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</si>
  <si>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</si>
  <si>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</si>
  <si>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</si>
  <si>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</si>
  <si>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</si>
  <si>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</si>
  <si>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</si>
  <si>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</si>
  <si>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</si>
  <si>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</si>
  <si>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</si>
  <si>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</si>
  <si>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</si>
  <si>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</si>
  <si>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</si>
  <si>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</si>
  <si>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</si>
  <si>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</si>
  <si>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</si>
  <si>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</si>
  <si>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</si>
  <si>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</si>
  <si>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</si>
  <si>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</si>
  <si>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</si>
  <si>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</si>
  <si>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</si>
  <si>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</si>
  <si>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</si>
  <si>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</si>
  <si>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</si>
  <si>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</si>
  <si>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</si>
  <si>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</si>
  <si>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</si>
  <si>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</si>
  <si>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</si>
  <si>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</si>
  <si>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</si>
  <si>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</si>
  <si>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</si>
  <si>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</si>
  <si>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</si>
  <si>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</si>
  <si>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</si>
  <si>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</si>
  <si>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</si>
  <si>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</si>
  <si>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</si>
  <si>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</si>
  <si>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</si>
  <si>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</si>
  <si>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</si>
  <si>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</si>
  <si>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</si>
  <si>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</si>
  <si>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</si>
  <si>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</si>
  <si>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</si>
  <si>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</si>
  <si>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</si>
  <si>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</si>
  <si>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</si>
  <si>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</si>
  <si>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</si>
  <si>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</si>
  <si>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</si>
  <si>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</si>
  <si>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</si>
  <si>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</si>
  <si>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</si>
  <si>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</si>
  <si>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</si>
  <si>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</si>
  <si>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</si>
  <si>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</si>
  <si>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</si>
  <si>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</si>
  <si>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</si>
  <si>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</si>
  <si>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</si>
  <si>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</si>
  <si>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</si>
  <si>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</si>
  <si>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</si>
  <si>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</si>
  <si>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</si>
  <si>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</si>
  <si>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</si>
  <si>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</si>
  <si>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</si>
  <si>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</si>
  <si>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</si>
  <si>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</si>
  <si>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</si>
  <si>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</si>
  <si>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</si>
  <si>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</si>
  <si>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</si>
  <si>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</si>
  <si>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</si>
  <si>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</si>
  <si>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</si>
  <si>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</si>
  <si>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</si>
  <si>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</si>
  <si>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</si>
  <si>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</si>
  <si>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</si>
  <si>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</si>
  <si>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</si>
  <si>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</si>
  <si>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</si>
  <si>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</si>
  <si>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</si>
  <si>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</si>
  <si>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</si>
  <si>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</si>
  <si>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</si>
  <si>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</si>
  <si>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</si>
  <si>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</si>
  <si>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</si>
  <si>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</si>
  <si>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</si>
  <si>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</si>
  <si>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</si>
  <si>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</si>
  <si>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</si>
  <si>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</si>
  <si>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</si>
  <si>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</si>
  <si>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</si>
  <si>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</si>
  <si>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</si>
  <si>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</si>
  <si>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</si>
  <si>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</si>
  <si>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</si>
  <si>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</si>
  <si>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</si>
  <si>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</si>
  <si>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</si>
  <si>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</si>
  <si>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</si>
  <si>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</si>
  <si>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</si>
  <si>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</si>
  <si>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</si>
  <si>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</si>
  <si>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</si>
  <si>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</si>
  <si>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</si>
  <si>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</si>
  <si>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</si>
  <si>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</si>
  <si>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</si>
  <si>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</si>
  <si>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</si>
  <si>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</si>
  <si>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</si>
  <si>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</si>
  <si>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</si>
  <si>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</si>
  <si>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</si>
  <si>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</si>
  <si>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</si>
  <si>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</si>
  <si>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</si>
  <si>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</si>
  <si>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</si>
  <si>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</si>
  <si>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</si>
  <si>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</si>
  <si>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</si>
  <si>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</si>
  <si>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</si>
  <si>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</si>
  <si>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</si>
  <si>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</si>
  <si>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</si>
  <si>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</si>
  <si>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</si>
  <si>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</si>
  <si>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</si>
  <si>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</si>
  <si>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</si>
  <si>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</si>
  <si>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</si>
  <si>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</si>
  <si>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</si>
  <si>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</si>
  <si>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</si>
  <si>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</si>
  <si>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</si>
  <si>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</si>
  <si>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</si>
  <si>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</si>
  <si>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</si>
  <si>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</si>
  <si>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</si>
  <si>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</si>
  <si>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</si>
  <si>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</si>
  <si>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</si>
  <si>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</si>
  <si>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</si>
  <si>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</si>
  <si>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</si>
  <si>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</si>
  <si>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</si>
  <si>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</si>
  <si>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</si>
  <si>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</si>
  <si>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</si>
  <si>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</si>
  <si>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</si>
  <si>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</si>
  <si>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</si>
  <si>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</si>
  <si>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</si>
  <si>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</si>
  <si>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</si>
  <si>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</si>
  <si>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</si>
  <si>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</si>
  <si>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</si>
  <si>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</si>
  <si>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</si>
  <si>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</si>
  <si>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</si>
  <si>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</si>
  <si>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</si>
  <si>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</si>
  <si>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</si>
  <si>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</si>
  <si>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</si>
  <si>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</si>
  <si>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</si>
  <si>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</si>
  <si>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</si>
  <si>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</si>
  <si>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</si>
  <si>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</si>
  <si>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</si>
  <si>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</si>
  <si>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</si>
  <si>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</si>
  <si>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</si>
  <si>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</si>
  <si>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</si>
  <si>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</si>
  <si>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</si>
  <si>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</si>
  <si>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</si>
  <si>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</si>
  <si>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</si>
  <si>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</si>
  <si>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</si>
  <si>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</si>
  <si>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</si>
  <si>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</si>
  <si>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</si>
  <si>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</si>
  <si>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</si>
  <si>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</si>
  <si>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</si>
  <si>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</si>
  <si>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</si>
  <si>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</si>
  <si>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</si>
  <si>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</si>
  <si>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</si>
  <si>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</si>
  <si>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</si>
  <si>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</si>
  <si>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</si>
  <si>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</si>
  <si>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</si>
  <si>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</si>
  <si>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</si>
  <si>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</si>
  <si>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</si>
  <si>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</si>
  <si>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</si>
  <si>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</si>
  <si>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</si>
  <si>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</si>
  <si>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</si>
  <si>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</si>
  <si>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</si>
  <si>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</si>
  <si>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</si>
  <si>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</si>
  <si>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</si>
  <si>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</si>
  <si>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</si>
  <si>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</si>
  <si>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</si>
  <si>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</si>
  <si>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</si>
  <si>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</si>
  <si>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</si>
  <si>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</si>
  <si>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</si>
  <si>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</si>
  <si>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</si>
  <si>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</si>
  <si>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</si>
  <si>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</si>
  <si>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</si>
  <si>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</si>
  <si>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</si>
  <si>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</si>
  <si>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</si>
  <si>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</si>
  <si>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</si>
  <si>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</si>
  <si>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</si>
  <si>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</si>
  <si>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</si>
  <si>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</si>
  <si>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</si>
  <si>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</si>
  <si>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</si>
  <si>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</si>
  <si>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</si>
  <si>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</si>
  <si>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</si>
  <si>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</si>
  <si>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</si>
  <si>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</si>
  <si>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</si>
  <si>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</si>
  <si>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</si>
  <si>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</si>
  <si>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</si>
  <si>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</si>
  <si>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</si>
  <si>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</si>
  <si>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</si>
  <si>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</si>
  <si>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</si>
  <si>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</si>
  <si>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</si>
  <si>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</si>
  <si>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</si>
  <si>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</si>
  <si>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</si>
  <si>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</si>
  <si>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</si>
  <si>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</si>
  <si>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</si>
  <si>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</si>
  <si>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</si>
  <si>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</si>
  <si>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</si>
  <si>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</si>
  <si>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</si>
  <si>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</si>
  <si>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</si>
  <si>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</si>
  <si>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</si>
  <si>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</si>
  <si>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</si>
  <si>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</si>
  <si>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</si>
  <si>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</si>
  <si>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</si>
  <si>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</si>
  <si>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</si>
  <si>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</si>
  <si>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</si>
  <si>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</si>
  <si>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</si>
  <si>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</si>
  <si>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</si>
  <si>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</si>
  <si>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</si>
  <si>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</si>
  <si>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</si>
  <si>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</si>
  <si>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</si>
  <si>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</si>
  <si>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</si>
  <si>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</si>
  <si>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</si>
  <si>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</si>
  <si>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</si>
  <si>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</si>
  <si>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</si>
  <si>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</si>
  <si>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</si>
  <si>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</si>
  <si>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</si>
  <si>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</si>
  <si>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</si>
  <si>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</si>
  <si>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</si>
  <si>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</si>
  <si>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</si>
  <si>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</si>
  <si>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</si>
  <si>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</si>
  <si>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</si>
  <si>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</si>
  <si>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</si>
  <si>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</si>
  <si>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</si>
  <si>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</si>
  <si>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</si>
  <si>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</si>
  <si>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</si>
  <si>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</si>
  <si>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</si>
  <si>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</si>
  <si>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</si>
  <si>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</si>
  <si>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</si>
  <si>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</si>
  <si>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</si>
  <si>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</si>
  <si>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</si>
  <si>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</si>
  <si>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</si>
  <si>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</si>
  <si>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</si>
  <si>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</si>
  <si>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</si>
  <si>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</si>
  <si>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</si>
  <si>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</si>
  <si>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</si>
  <si>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</si>
  <si>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</si>
  <si>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</si>
  <si>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</si>
  <si>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</si>
  <si>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</si>
  <si>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</si>
  <si>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</si>
  <si>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</si>
  <si>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</si>
  <si>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</si>
  <si>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</si>
  <si>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</si>
  <si>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</si>
  <si>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</si>
  <si>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</si>
  <si>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</si>
  <si>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</si>
  <si>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</si>
  <si>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</si>
  <si>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</si>
  <si>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</si>
  <si>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</si>
  <si>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</si>
  <si>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</si>
  <si>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</si>
  <si>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</si>
  <si>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</si>
  <si>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</si>
  <si>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</si>
  <si>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</si>
  <si>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</si>
  <si>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</si>
  <si>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</si>
  <si>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</si>
  <si>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</si>
  <si>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</si>
  <si>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</si>
  <si>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</si>
  <si>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</si>
  <si>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</si>
  <si>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</si>
  <si>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</si>
  <si>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</si>
  <si>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</si>
  <si>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</si>
  <si>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</si>
  <si>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</si>
  <si>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</si>
  <si>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</si>
  <si>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</si>
  <si>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</si>
  <si>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</si>
  <si>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</si>
  <si>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</si>
  <si>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</si>
  <si>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</si>
  <si>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</si>
  <si>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</si>
  <si>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</si>
  <si>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</si>
  <si>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</si>
  <si>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</si>
  <si>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</si>
  <si>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</si>
  <si>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</si>
  <si>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</si>
  <si>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</si>
  <si>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</si>
  <si>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</si>
  <si>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</si>
  <si>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</si>
  <si>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</si>
  <si>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</si>
  <si>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</si>
  <si>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</si>
  <si>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</si>
  <si>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</si>
  <si>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</si>
  <si>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</si>
  <si>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</si>
  <si>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</si>
  <si>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</si>
  <si>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</si>
  <si>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</si>
  <si>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</si>
  <si>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</si>
  <si>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</si>
  <si>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</si>
  <si>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</si>
  <si>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</si>
  <si>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</si>
  <si>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</si>
  <si>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</si>
  <si>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</si>
  <si>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</si>
  <si>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</si>
  <si>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</si>
  <si>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</si>
  <si>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</si>
  <si>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</si>
  <si>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</si>
  <si>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</si>
  <si>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</si>
  <si>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</si>
  <si>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</si>
  <si>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</si>
  <si>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</si>
  <si>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</si>
  <si>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</si>
  <si>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</si>
  <si>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</si>
  <si>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</si>
  <si>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</si>
  <si>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</si>
  <si>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</si>
  <si>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</si>
  <si>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</si>
  <si>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</si>
  <si>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</si>
  <si>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</si>
  <si>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</si>
  <si>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</si>
  <si>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</si>
  <si>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</si>
  <si>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</si>
  <si>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</si>
  <si>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</si>
  <si>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</si>
  <si>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</si>
  <si>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</si>
  <si>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</si>
  <si>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</si>
  <si>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</si>
  <si>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</si>
  <si>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</si>
  <si>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</si>
  <si>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</si>
  <si>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</si>
  <si>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</si>
  <si>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</si>
  <si>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</si>
  <si>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</si>
  <si>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</si>
  <si>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</si>
  <si>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</si>
  <si>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</si>
  <si>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</si>
  <si>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</si>
  <si>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</si>
  <si>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</si>
  <si>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</si>
  <si>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</si>
  <si>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</si>
  <si>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</si>
  <si>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</si>
  <si>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</si>
  <si>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</si>
  <si>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</si>
  <si>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</si>
  <si>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</si>
  <si>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</si>
  <si>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</si>
  <si>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</si>
  <si>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</si>
  <si>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</si>
  <si>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</si>
  <si>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</si>
  <si>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</si>
  <si>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</si>
  <si>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</si>
  <si>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</si>
  <si>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</si>
  <si>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</si>
  <si>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</si>
  <si>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</si>
  <si>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</si>
  <si>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</si>
  <si>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</si>
  <si>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</si>
  <si>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</si>
  <si>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</si>
  <si>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</si>
  <si>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</si>
  <si>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</si>
  <si>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</si>
  <si>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</si>
  <si>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</si>
  <si>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</si>
  <si>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</si>
  <si>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</si>
  <si>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</si>
  <si>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</si>
  <si>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</si>
  <si>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</si>
  <si>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</si>
  <si>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</si>
  <si>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</si>
  <si>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</si>
  <si>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</si>
  <si>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</si>
  <si>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</si>
  <si>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</si>
  <si>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</si>
  <si>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</si>
  <si>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</si>
  <si>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</si>
  <si>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</si>
  <si>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</si>
  <si>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</si>
  <si>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</si>
  <si>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</si>
  <si>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</si>
  <si>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</si>
  <si>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</si>
  <si>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</si>
  <si>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</si>
  <si>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</si>
  <si>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</si>
  <si>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</si>
  <si>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</si>
  <si>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</si>
  <si>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</si>
  <si>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</si>
  <si>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</si>
  <si>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</si>
  <si>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</si>
  <si>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</si>
  <si>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</si>
  <si>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</si>
  <si>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</si>
  <si>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</si>
  <si>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</si>
  <si>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</si>
  <si>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</si>
  <si>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</si>
  <si>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</si>
  <si>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</si>
  <si>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</si>
  <si>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</si>
  <si>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</si>
  <si>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</si>
  <si>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</si>
  <si>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</si>
  <si>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</si>
  <si>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</si>
  <si>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</si>
  <si>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</si>
  <si>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</si>
  <si>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</si>
  <si>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</si>
  <si>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</si>
  <si>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</si>
  <si>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</si>
  <si>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</si>
  <si>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</si>
  <si>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</si>
  <si>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</si>
  <si>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</si>
  <si>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</si>
  <si>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</si>
  <si>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</si>
  <si>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</si>
  <si>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</si>
  <si>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</si>
  <si>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</si>
  <si>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</si>
  <si>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</si>
  <si>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</si>
  <si>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</si>
  <si>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</si>
  <si>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</si>
  <si>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</si>
  <si>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</si>
  <si>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</si>
  <si>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</si>
  <si>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</si>
  <si>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</si>
  <si>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</si>
  <si>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</si>
  <si>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</si>
  <si>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</si>
  <si>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</si>
  <si>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</si>
  <si>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</si>
  <si>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</si>
  <si>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</si>
  <si>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</si>
  <si>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</si>
  <si>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</si>
  <si>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</si>
  <si>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</si>
  <si>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</si>
  <si>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</si>
  <si>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</si>
  <si>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</si>
  <si>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</si>
  <si>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</si>
  <si>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</si>
  <si>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</si>
  <si>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</si>
  <si>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</si>
  <si>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</si>
  <si>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</si>
  <si>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</si>
  <si>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</si>
  <si>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</si>
  <si>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</si>
  <si>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</si>
  <si>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</si>
  <si>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</si>
  <si>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</si>
  <si>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</si>
  <si>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</si>
  <si>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</si>
  <si>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</si>
  <si>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</si>
  <si>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</si>
  <si>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</si>
  <si>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</si>
  <si>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</si>
  <si>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</si>
  <si>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</si>
  <si>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</si>
  <si>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</si>
  <si>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</si>
  <si>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</si>
  <si>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</si>
  <si>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</si>
  <si>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</si>
  <si>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</si>
  <si>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</si>
  <si>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</si>
  <si>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</si>
  <si>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</si>
  <si>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</si>
  <si>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</si>
  <si>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</si>
  <si>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</si>
  <si>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</si>
  <si>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</si>
  <si>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</si>
  <si>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</si>
  <si>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</si>
  <si>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</si>
  <si>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</si>
  <si>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</si>
  <si>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</si>
  <si>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</si>
  <si>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</si>
  <si>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</si>
  <si>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</si>
  <si>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</si>
  <si>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</si>
  <si>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</si>
  <si>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</si>
  <si>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</si>
  <si>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</si>
  <si>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</si>
  <si>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</si>
  <si>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</si>
  <si>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</si>
  <si>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</si>
  <si>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</si>
  <si>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</si>
  <si>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</si>
  <si>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</si>
  <si>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</si>
  <si>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</si>
  <si>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</si>
  <si>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</si>
  <si>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</si>
  <si>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</si>
  <si>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</si>
  <si>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</si>
  <si>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</si>
  <si>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</si>
  <si>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</si>
  <si>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</si>
  <si>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</si>
  <si>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</si>
  <si>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</si>
  <si>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</si>
  <si>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</si>
  <si>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</si>
  <si>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</si>
  <si>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</si>
  <si>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</si>
  <si>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</si>
  <si>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</si>
  <si>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</si>
  <si>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</si>
  <si>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</si>
  <si>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</si>
  <si>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</si>
  <si>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</si>
  <si>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</si>
  <si>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</si>
  <si>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</si>
  <si>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</si>
  <si>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</si>
  <si>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</si>
  <si>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</si>
  <si>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</si>
  <si>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</si>
  <si>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</si>
  <si>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</si>
  <si>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</si>
  <si>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</si>
  <si>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</si>
  <si>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</si>
  <si>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</si>
  <si>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</si>
  <si>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</si>
  <si>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</si>
  <si>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</si>
  <si>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</si>
  <si>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</si>
  <si>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</si>
  <si>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</si>
  <si>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</si>
  <si>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</si>
  <si>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</si>
  <si>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</si>
  <si>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</si>
  <si>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</si>
  <si>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</si>
  <si>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</si>
  <si>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</si>
  <si>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</si>
  <si>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</si>
  <si>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</si>
  <si>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</si>
  <si>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</si>
  <si>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</si>
  <si>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</si>
  <si>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</si>
  <si>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</si>
  <si>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</si>
  <si>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</si>
  <si>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</si>
  <si>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</si>
  <si>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</si>
  <si>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</si>
  <si>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</si>
  <si>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</si>
  <si>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</si>
  <si>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</si>
  <si>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</si>
  <si>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</si>
  <si>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</si>
  <si>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</si>
  <si>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</si>
  <si>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</si>
  <si>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</si>
  <si>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</si>
  <si>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</si>
  <si>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</si>
  <si>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</si>
  <si>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</si>
  <si>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</si>
  <si>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</si>
  <si>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</si>
  <si>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</si>
  <si>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</si>
  <si>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</si>
  <si>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</si>
  <si>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</si>
  <si>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</si>
  <si>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</si>
  <si>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</si>
  <si>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</si>
  <si>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</si>
  <si>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</si>
  <si>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</si>
  <si>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</si>
  <si>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</si>
  <si>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</si>
  <si>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</si>
  <si>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</si>
  <si>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</si>
  <si>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</si>
  <si>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</si>
  <si>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</si>
  <si>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</si>
  <si>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</si>
  <si>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</si>
  <si>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</si>
  <si>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</si>
  <si>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</si>
  <si>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</si>
  <si>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</si>
  <si>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</si>
  <si>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</si>
  <si>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</si>
  <si>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</si>
  <si>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</si>
  <si>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</si>
  <si>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</si>
  <si>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</si>
  <si>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</si>
  <si>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</si>
  <si>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</si>
  <si>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</si>
  <si>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</si>
  <si>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</si>
  <si>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</si>
  <si>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</si>
  <si>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</si>
  <si>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</si>
  <si>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</si>
  <si>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</si>
  <si>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</si>
  <si>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</si>
  <si>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</si>
  <si>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</si>
  <si>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</si>
  <si>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</si>
  <si>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</si>
  <si>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</si>
  <si>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</si>
  <si>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</si>
  <si>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</si>
  <si>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</si>
  <si>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</si>
  <si>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</si>
  <si>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</si>
  <si>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</si>
  <si>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</si>
  <si>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</si>
  <si>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</si>
  <si>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</si>
  <si>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</si>
  <si>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</si>
  <si>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</si>
  <si>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</si>
  <si>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</si>
  <si>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</si>
  <si>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</si>
  <si>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</si>
  <si>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</si>
  <si>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</si>
  <si>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</si>
  <si>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</si>
  <si>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</si>
  <si>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</si>
  <si>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</si>
  <si>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</si>
  <si>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</si>
  <si>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</si>
  <si>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</si>
  <si>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</si>
  <si>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</si>
  <si>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</si>
  <si>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</si>
  <si>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</si>
  <si>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</si>
  <si>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</si>
  <si>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</si>
  <si>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</si>
  <si>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</si>
  <si>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</si>
  <si>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</si>
  <si>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</si>
  <si>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</si>
  <si>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</si>
  <si>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</si>
  <si>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</si>
  <si>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</si>
  <si>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</si>
  <si>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</si>
  <si>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</si>
  <si>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</si>
  <si>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</si>
  <si>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</si>
  <si>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</si>
  <si>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</si>
  <si>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</si>
  <si>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</si>
  <si>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</si>
  <si>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</si>
  <si>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</si>
  <si>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</si>
  <si>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</si>
  <si>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</si>
  <si>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</si>
  <si>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</si>
  <si>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</si>
  <si>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</si>
  <si>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</si>
  <si>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</si>
  <si>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</si>
  <si>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</si>
  <si>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</si>
  <si>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</si>
  <si>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</si>
  <si>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</si>
  <si>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</si>
  <si>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</si>
  <si>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</si>
  <si>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</si>
  <si>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</si>
  <si>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</si>
  <si>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</si>
  <si>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</si>
  <si>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</si>
  <si>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</si>
  <si>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</si>
  <si>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</si>
  <si>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</si>
  <si>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</si>
  <si>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</si>
  <si>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</si>
  <si>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</si>
  <si>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</si>
  <si>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</si>
  <si>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</si>
  <si>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</si>
  <si>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</si>
  <si>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</si>
  <si>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</si>
  <si>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</si>
  <si>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</si>
  <si>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</si>
  <si>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</si>
  <si>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</si>
  <si>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</si>
  <si>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</si>
  <si>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</si>
  <si>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</si>
  <si>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</si>
  <si>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</si>
  <si>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</si>
  <si>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</si>
  <si>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</si>
  <si>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</si>
  <si>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</si>
  <si>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</si>
  <si>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</si>
  <si>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</si>
  <si>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</si>
  <si>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</si>
  <si>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</si>
  <si>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</si>
  <si>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</si>
  <si>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</si>
  <si>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</si>
  <si>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</si>
  <si>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</si>
  <si>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</si>
  <si>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</si>
  <si>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</si>
  <si>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</si>
  <si>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</si>
  <si>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</si>
  <si>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</si>
  <si>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</si>
  <si>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</si>
  <si>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</si>
  <si>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</si>
  <si>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</si>
  <si>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</si>
  <si>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</si>
  <si>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</si>
  <si>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</si>
  <si>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</si>
  <si>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</si>
  <si>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</si>
  <si>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</si>
  <si>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</si>
  <si>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</si>
  <si>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</si>
  <si>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</si>
  <si>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</si>
  <si>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</si>
  <si>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</si>
  <si>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</si>
  <si>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</si>
  <si>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</si>
  <si>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</si>
  <si>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</si>
  <si>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</si>
  <si>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</si>
  <si>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</si>
  <si>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</si>
  <si>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</si>
  <si>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</si>
  <si>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</si>
  <si>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</si>
  <si>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</si>
  <si>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</si>
  <si>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</si>
  <si>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</si>
  <si>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</si>
  <si>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</si>
  <si>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</si>
  <si>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</si>
  <si>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</si>
  <si>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</si>
  <si>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</si>
  <si>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</si>
  <si>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</si>
  <si>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</si>
  <si>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</si>
  <si>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</si>
  <si>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</si>
  <si>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</si>
  <si>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</si>
  <si>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</si>
  <si>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</si>
  <si>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</si>
  <si>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</si>
  <si>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</si>
  <si>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</si>
  <si>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</si>
  <si>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</si>
  <si>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</si>
  <si>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</si>
  <si>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</si>
  <si>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</si>
  <si>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</si>
  <si>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</si>
  <si>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</si>
  <si>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</si>
  <si>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</si>
  <si>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</si>
  <si>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</si>
  <si>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</si>
  <si>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</si>
  <si>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</si>
  <si>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</si>
  <si>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</si>
  <si>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</si>
  <si>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</si>
  <si>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</si>
  <si>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</si>
  <si>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</si>
  <si>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</si>
  <si>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</si>
  <si>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</si>
  <si>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</si>
  <si>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</si>
  <si>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</si>
  <si>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</si>
  <si>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</si>
  <si>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</si>
  <si>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</si>
  <si>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</si>
  <si>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</si>
  <si>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</si>
  <si>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</si>
  <si>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</si>
  <si>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</si>
  <si>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</si>
  <si>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</si>
  <si>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</si>
  <si>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</si>
  <si>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</si>
  <si>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</si>
  <si>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</si>
  <si>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</si>
  <si>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</si>
  <si>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</si>
  <si>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</si>
  <si>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</si>
  <si>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</si>
  <si>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</si>
  <si>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</si>
  <si>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</si>
  <si>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</si>
  <si>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</si>
  <si>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</si>
  <si>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</si>
  <si>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</si>
  <si>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</si>
  <si>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</si>
  <si>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</si>
  <si>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</si>
  <si>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</si>
  <si>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</si>
  <si>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</si>
  <si>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</si>
  <si>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</si>
  <si>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</si>
  <si>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</si>
  <si>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</si>
  <si>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</si>
  <si>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</si>
  <si>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</si>
  <si>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</si>
  <si>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</si>
  <si>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</si>
  <si>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</si>
  <si>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</si>
  <si>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</si>
  <si>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</si>
  <si>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</si>
  <si>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</si>
  <si>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</si>
  <si>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</si>
  <si>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</si>
  <si>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</si>
  <si>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</si>
  <si>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</si>
  <si>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</si>
  <si>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</si>
  <si>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</si>
  <si>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</si>
  <si>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</si>
  <si>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</si>
  <si>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</si>
  <si>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</si>
  <si>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</si>
  <si>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</si>
  <si>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</si>
  <si>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</si>
  <si>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</si>
  <si>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</si>
  <si>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</si>
  <si>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</si>
  <si>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</si>
  <si>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</si>
  <si>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</si>
  <si>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</si>
  <si>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</si>
  <si>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</si>
  <si>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</si>
  <si>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</si>
  <si>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</si>
  <si>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</si>
  <si>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</si>
  <si>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</si>
  <si>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</si>
  <si>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</si>
  <si>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</si>
  <si>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</si>
  <si>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</si>
  <si>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</si>
  <si>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</si>
  <si>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</si>
  <si>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</si>
  <si>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</si>
  <si>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</si>
  <si>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</si>
  <si>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</si>
  <si>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</si>
  <si>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</si>
  <si>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</si>
  <si>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</si>
  <si>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</si>
  <si>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</si>
  <si>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</si>
  <si>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</si>
  <si>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</si>
  <si>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</si>
  <si>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</si>
  <si>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</si>
  <si>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</si>
  <si>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</si>
  <si>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</si>
  <si>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</si>
  <si>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</si>
  <si>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</si>
  <si>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</si>
  <si>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</si>
  <si>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</si>
  <si>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</si>
  <si>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</si>
  <si>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</si>
  <si>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</si>
  <si>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</si>
  <si>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</si>
  <si>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</si>
  <si>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</si>
  <si>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</si>
  <si>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</si>
  <si>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</si>
  <si>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</si>
  <si>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</si>
  <si>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</si>
  <si>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</si>
  <si>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</si>
  <si>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</si>
  <si>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</si>
  <si>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</si>
  <si>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</si>
  <si>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</si>
  <si>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</si>
  <si>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</si>
  <si>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</si>
  <si>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</si>
  <si>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</si>
  <si>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</si>
  <si>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</si>
  <si>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</si>
  <si>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</si>
  <si>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</si>
  <si>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</si>
  <si>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</si>
  <si>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</si>
  <si>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</si>
  <si>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</si>
  <si>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</si>
  <si>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</si>
  <si>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</si>
  <si>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</si>
  <si>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</si>
  <si>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</si>
  <si>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</si>
  <si>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</si>
  <si>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</si>
  <si>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</si>
  <si>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</si>
  <si>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</si>
  <si>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</si>
  <si>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</si>
  <si>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</si>
  <si>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</si>
  <si>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</si>
  <si>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</si>
  <si>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</si>
  <si>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</si>
  <si>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</si>
  <si>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</si>
  <si>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</si>
  <si>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</si>
  <si>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</si>
  <si>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</si>
  <si>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</si>
  <si>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</si>
  <si>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</si>
  <si>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</si>
  <si>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</si>
  <si>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</si>
  <si>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</si>
  <si>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</si>
  <si>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</si>
  <si>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</si>
  <si>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</si>
  <si>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</si>
  <si>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</si>
  <si>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</si>
  <si>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</si>
  <si>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</si>
  <si>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</si>
  <si>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</si>
  <si>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</si>
  <si>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</si>
  <si>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</si>
  <si>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</si>
  <si>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</si>
  <si>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</si>
  <si>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</si>
  <si>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</si>
  <si>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</si>
  <si>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</si>
  <si>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</si>
  <si>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</si>
  <si>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</si>
  <si>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</si>
  <si>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</si>
  <si>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</si>
  <si>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</si>
  <si>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</si>
  <si>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</si>
  <si>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</si>
  <si>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</si>
  <si>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</si>
  <si>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</si>
  <si>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</si>
  <si>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</si>
  <si>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</si>
  <si>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</si>
  <si>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</si>
  <si>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</si>
  <si>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</si>
  <si>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</si>
  <si>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</si>
  <si>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</si>
  <si>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</si>
  <si>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</si>
  <si>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</si>
  <si>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</si>
  <si>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</si>
  <si>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</si>
  <si>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</si>
  <si>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</si>
  <si>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</si>
  <si>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</si>
  <si>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</si>
  <si>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</si>
  <si>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</si>
  <si>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</si>
  <si>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</si>
  <si>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</si>
  <si>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</si>
  <si>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</si>
  <si>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</si>
  <si>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</si>
  <si>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</si>
  <si>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</si>
  <si>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</si>
  <si>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</si>
  <si>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</si>
  <si>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</si>
  <si>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</si>
  <si>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</si>
  <si>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</si>
  <si>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</si>
  <si>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</si>
  <si>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</si>
  <si>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</si>
  <si>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</si>
  <si>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</si>
  <si>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</si>
  <si>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</si>
  <si>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</si>
  <si>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</si>
  <si>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</si>
  <si>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</si>
  <si>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</si>
  <si>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</si>
  <si>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</si>
  <si>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</si>
  <si>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</si>
  <si>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</si>
  <si>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</si>
  <si>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</si>
  <si>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</si>
  <si>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</si>
  <si>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</si>
  <si>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</si>
  <si>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</si>
  <si>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</si>
  <si>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</si>
  <si>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</si>
  <si>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</si>
  <si>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</si>
  <si>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</si>
  <si>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</si>
  <si>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</si>
  <si>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</si>
  <si>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</si>
  <si>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</si>
  <si>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</si>
  <si>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</si>
  <si>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</si>
  <si>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</si>
  <si>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</si>
  <si>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</si>
  <si>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</si>
  <si>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</si>
  <si>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</si>
  <si>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</si>
  <si>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</si>
  <si>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</si>
  <si>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</si>
  <si>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</si>
  <si>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</si>
  <si>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</si>
  <si>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</si>
  <si>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</si>
  <si>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</si>
  <si>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</si>
  <si>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</si>
  <si>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</si>
  <si>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</si>
  <si>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</si>
  <si>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</si>
  <si>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</si>
  <si>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</si>
  <si>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</si>
  <si>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</si>
  <si>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</si>
  <si>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</si>
  <si>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</si>
  <si>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</si>
  <si>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</si>
  <si>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</si>
  <si>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</si>
  <si>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</si>
  <si>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</si>
  <si>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</si>
  <si>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</si>
  <si>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</si>
  <si>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</si>
  <si>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</si>
  <si>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</si>
  <si>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</si>
  <si>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</si>
  <si>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</si>
  <si>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</si>
  <si>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</si>
  <si>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</si>
  <si>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</si>
  <si>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</si>
  <si>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</si>
  <si>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</si>
  <si>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</si>
  <si>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</si>
  <si>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</si>
  <si>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</si>
  <si>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</si>
  <si>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</si>
  <si>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</si>
  <si>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</si>
  <si>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</si>
  <si>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</si>
  <si>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</si>
  <si>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</si>
  <si>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</si>
  <si>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</si>
  <si>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</si>
  <si>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</si>
  <si>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</si>
  <si>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</si>
  <si>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</si>
  <si>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</si>
  <si>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</si>
  <si>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</si>
  <si>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</si>
  <si>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</si>
  <si>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</si>
  <si>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</si>
  <si>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</si>
  <si>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</si>
  <si>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</si>
  <si>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</si>
  <si>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</si>
  <si>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</si>
  <si>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</si>
  <si>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</si>
  <si>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</si>
  <si>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</si>
  <si>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</si>
  <si>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</si>
  <si>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</si>
  <si>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</si>
  <si>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</si>
  <si>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</si>
  <si>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</si>
  <si>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</si>
  <si>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</si>
  <si>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</si>
  <si>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</si>
  <si>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</si>
  <si>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</si>
  <si>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</si>
  <si>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</si>
  <si>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</si>
  <si>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</si>
  <si>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</si>
  <si>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</si>
  <si>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</si>
  <si>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</si>
  <si>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</si>
  <si>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</si>
  <si>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</si>
  <si>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</si>
  <si>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</si>
  <si>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</si>
  <si>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</si>
  <si>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</si>
  <si>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</si>
  <si>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</si>
  <si>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</si>
  <si>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</si>
  <si>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</si>
  <si>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</si>
  <si>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</si>
  <si>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</si>
  <si>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</si>
  <si>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</si>
  <si>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</si>
  <si>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</si>
  <si>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</si>
  <si>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</si>
  <si>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</si>
  <si>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</si>
  <si>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</si>
  <si>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</si>
  <si>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</si>
  <si>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</si>
  <si>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</si>
  <si>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</si>
  <si>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</si>
  <si>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</si>
  <si>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</si>
  <si>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</si>
  <si>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</si>
  <si>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</si>
  <si>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</si>
  <si>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</si>
  <si>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</si>
  <si>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</si>
  <si>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</si>
  <si>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</si>
  <si>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</si>
  <si>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</si>
  <si>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</si>
  <si>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</si>
  <si>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</si>
  <si>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</si>
  <si>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</si>
  <si>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</si>
  <si>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</si>
  <si>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</si>
  <si>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</si>
  <si>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</si>
  <si>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</si>
  <si>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</si>
  <si>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</si>
  <si>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</si>
  <si>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</si>
  <si>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</si>
  <si>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</si>
  <si>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</si>
  <si>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</si>
  <si>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</si>
  <si>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</si>
  <si>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</si>
  <si>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</si>
  <si>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</si>
  <si>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</si>
  <si>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</si>
  <si>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</si>
  <si>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</si>
  <si>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</si>
  <si>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</si>
  <si>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</si>
  <si>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</si>
  <si>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</si>
  <si>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</si>
  <si>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</si>
  <si>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</si>
  <si>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</si>
  <si>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</si>
  <si>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</si>
  <si>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</si>
  <si>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</si>
  <si>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</si>
  <si>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</si>
  <si>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</si>
  <si>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</si>
  <si>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</si>
  <si>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</si>
  <si>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</si>
  <si>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</si>
  <si>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</si>
  <si>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</si>
  <si>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</si>
  <si>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</si>
  <si>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</si>
  <si>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</si>
  <si>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</si>
  <si>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</si>
  <si>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</si>
  <si>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</si>
  <si>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</si>
  <si>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</si>
  <si>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</si>
  <si>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</si>
  <si>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</si>
  <si>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</si>
  <si>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</si>
  <si>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</si>
  <si>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</si>
  <si>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</si>
  <si>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</si>
  <si>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</si>
  <si>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</si>
  <si>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</si>
  <si>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</si>
  <si>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</si>
  <si>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</si>
  <si>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</si>
  <si>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</si>
  <si>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</si>
  <si>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</si>
  <si>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</si>
  <si>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</si>
  <si>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</si>
  <si>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</si>
  <si>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</si>
  <si>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</si>
  <si>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</si>
  <si>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</si>
  <si>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</si>
  <si>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</si>
  <si>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</si>
  <si>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</si>
  <si>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</si>
  <si>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</si>
  <si>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</si>
  <si>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</si>
  <si>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</si>
  <si>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</si>
  <si>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</si>
  <si>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</si>
  <si>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</si>
  <si>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</si>
  <si>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</si>
  <si>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</si>
  <si>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</si>
  <si>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</si>
  <si>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</si>
  <si>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</si>
  <si>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</si>
  <si>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</si>
  <si>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</si>
  <si>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</si>
  <si>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</si>
  <si>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</si>
  <si>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</si>
  <si>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</si>
  <si>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</si>
  <si>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</si>
  <si>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</si>
  <si>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</si>
  <si>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</si>
  <si>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</si>
  <si>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</si>
  <si>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</si>
  <si>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</si>
  <si>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</si>
  <si>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</si>
  <si>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</si>
  <si>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</si>
  <si>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</si>
  <si>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</si>
  <si>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</si>
  <si>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</si>
  <si>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</si>
  <si>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</si>
  <si>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</si>
  <si>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</si>
  <si>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</si>
  <si>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</si>
  <si>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</si>
  <si>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</si>
  <si>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</si>
  <si>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</si>
  <si>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</si>
  <si>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</si>
  <si>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</si>
  <si>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</si>
  <si>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</si>
  <si>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</si>
  <si>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</si>
  <si>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</si>
  <si>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</si>
  <si>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</si>
  <si>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</si>
  <si>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</si>
  <si>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</si>
  <si>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</si>
  <si>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</si>
  <si>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</si>
  <si>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</si>
  <si>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</si>
  <si>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</si>
  <si>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</si>
  <si>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</si>
  <si>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</si>
  <si>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</si>
  <si>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</si>
  <si>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</si>
  <si>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</si>
  <si>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</si>
  <si>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</si>
  <si>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</si>
  <si>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</si>
  <si>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</si>
  <si>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</si>
  <si>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</si>
  <si>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</si>
  <si>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</si>
  <si>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</si>
  <si>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</si>
  <si>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</si>
  <si>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</si>
  <si>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</si>
  <si>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</si>
  <si>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</si>
  <si>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</si>
  <si>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</si>
  <si>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</si>
  <si>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</si>
  <si>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</si>
  <si>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</si>
  <si>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</si>
  <si>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</si>
  <si>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</si>
  <si>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</si>
  <si>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</si>
  <si>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</si>
  <si>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</si>
  <si>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</si>
  <si>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</si>
  <si>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</si>
  <si>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</si>
  <si>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</si>
  <si>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</si>
  <si>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</si>
  <si>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</si>
  <si>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</si>
  <si>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</si>
  <si>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</si>
  <si>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</si>
  <si>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</si>
  <si>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</si>
  <si>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</si>
  <si>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</si>
  <si>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</si>
  <si>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</si>
  <si>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</si>
  <si>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</si>
  <si>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</si>
  <si>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</si>
  <si>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</si>
  <si>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</si>
  <si>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</si>
  <si>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</si>
  <si>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</si>
  <si>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</si>
  <si>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</si>
  <si>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</si>
  <si>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</si>
  <si>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</si>
  <si>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</si>
  <si>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</si>
  <si>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</si>
  <si>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</si>
  <si>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</si>
  <si>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</si>
  <si>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</si>
  <si>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</si>
  <si>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</si>
  <si>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</si>
  <si>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</si>
  <si>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</si>
  <si>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</si>
  <si>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</si>
  <si>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</si>
  <si>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</si>
  <si>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</si>
  <si>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</si>
  <si>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</si>
  <si>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</si>
  <si>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</si>
  <si>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</si>
  <si>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</si>
  <si>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</si>
  <si>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</si>
  <si>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</si>
  <si>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</si>
  <si>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</si>
  <si>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</si>
  <si>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</si>
  <si>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</si>
  <si>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</si>
  <si>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</si>
  <si>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</si>
  <si>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</si>
  <si>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</si>
  <si>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</si>
  <si>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</si>
  <si>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</si>
  <si>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</si>
  <si>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</si>
  <si>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</si>
  <si>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</si>
  <si>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</si>
  <si>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</si>
  <si>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</si>
  <si>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</si>
  <si>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</si>
  <si>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</si>
  <si>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</si>
  <si>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</si>
  <si>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</si>
  <si>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</si>
  <si>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</si>
  <si>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</si>
  <si>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</si>
  <si>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</si>
  <si>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</si>
  <si>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</si>
  <si>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</si>
  <si>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</si>
  <si>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</si>
  <si>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</si>
  <si>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</si>
  <si>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</si>
  <si>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</si>
  <si>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</si>
  <si>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</si>
  <si>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</si>
  <si>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</si>
  <si>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</si>
  <si>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</si>
  <si>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</si>
  <si>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</si>
  <si>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</si>
  <si>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</si>
  <si>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</si>
  <si>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</si>
  <si>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</si>
  <si>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</si>
  <si>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</si>
  <si>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</si>
  <si>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</si>
  <si>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</si>
  <si>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</si>
  <si>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</si>
  <si>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</si>
  <si>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</si>
  <si>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</si>
  <si>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</si>
  <si>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</si>
  <si>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</si>
  <si>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</si>
  <si>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</si>
  <si>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</si>
  <si>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</si>
  <si>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</si>
  <si>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</si>
  <si>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</si>
  <si>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</si>
  <si>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</si>
  <si>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</si>
  <si>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</si>
  <si>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</si>
  <si>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</si>
  <si>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</si>
  <si>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</si>
  <si>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</si>
  <si>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</si>
  <si>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</si>
  <si>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</si>
  <si>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</si>
  <si>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</si>
  <si>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</si>
  <si>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</si>
  <si>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</si>
  <si>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</si>
  <si>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</si>
  <si>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</si>
  <si>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</si>
  <si>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</si>
  <si>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</si>
  <si>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</si>
  <si>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</si>
  <si>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</si>
  <si>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</si>
  <si>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</si>
  <si>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</si>
  <si>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</si>
  <si>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</si>
  <si>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</si>
  <si>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</si>
  <si>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</si>
  <si>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</si>
  <si>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</si>
  <si>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</si>
  <si>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</si>
  <si>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</si>
  <si>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</si>
  <si>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</si>
  <si>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</si>
  <si>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</si>
  <si>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</si>
  <si>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</si>
  <si>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</si>
  <si>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</si>
  <si>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</si>
  <si>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</si>
  <si>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</si>
  <si>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</si>
  <si>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</si>
  <si>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</si>
  <si>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</si>
  <si>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</si>
  <si>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</si>
  <si>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</si>
  <si>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</si>
  <si>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</si>
  <si>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</si>
  <si>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</si>
  <si>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</si>
  <si>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</si>
  <si>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</si>
  <si>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</si>
  <si>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</si>
  <si>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</si>
  <si>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</si>
  <si>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</si>
  <si>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</si>
  <si>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</si>
  <si>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</si>
  <si>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</si>
  <si>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</si>
  <si>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</si>
  <si>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</si>
  <si>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</si>
  <si>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</si>
  <si>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</si>
  <si>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</si>
  <si>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</si>
  <si>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</si>
  <si>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</si>
  <si>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</si>
  <si>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</si>
  <si>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</si>
  <si>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</si>
  <si>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</si>
  <si>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</si>
  <si>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</si>
  <si>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</si>
  <si>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</si>
  <si>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</si>
  <si>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</si>
  <si>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</si>
  <si>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</si>
  <si>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</si>
  <si>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</si>
  <si>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</si>
  <si>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</si>
  <si>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</si>
  <si>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</si>
  <si>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</si>
  <si>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</si>
  <si>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</si>
  <si>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</si>
  <si>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</si>
  <si>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</si>
  <si>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</si>
  <si>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</si>
  <si>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</si>
  <si>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</si>
  <si>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</si>
  <si>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</si>
  <si>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</si>
  <si>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</si>
  <si>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</si>
  <si>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</si>
  <si>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</si>
  <si>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</si>
  <si>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</si>
  <si>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</si>
  <si>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</si>
  <si>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</si>
  <si>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</si>
  <si>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</si>
  <si>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</si>
  <si>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</si>
  <si>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</si>
  <si>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</si>
  <si>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</si>
  <si>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</si>
  <si>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</si>
  <si>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</si>
  <si>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</si>
  <si>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</si>
  <si>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</si>
  <si>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</si>
  <si>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</si>
  <si>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</si>
  <si>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</si>
  <si>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</si>
  <si>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</si>
  <si>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</si>
  <si>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</si>
  <si>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</si>
  <si>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</si>
  <si>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</si>
  <si>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</si>
  <si>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</si>
  <si>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</si>
  <si>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</si>
  <si>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</si>
  <si>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</si>
  <si>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</si>
  <si>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</si>
  <si>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</si>
  <si>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</si>
  <si>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</si>
  <si>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</si>
  <si>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</si>
  <si>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</si>
  <si>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</si>
  <si>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</si>
  <si>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</si>
  <si>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</si>
  <si>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</si>
  <si>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</si>
  <si>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</si>
  <si>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</si>
  <si>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</si>
  <si>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</si>
  <si>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</si>
  <si>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</si>
  <si>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</si>
  <si>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</si>
  <si>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</si>
  <si>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</si>
  <si>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</si>
  <si>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</si>
  <si>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</si>
  <si>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</si>
  <si>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</si>
  <si>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</si>
  <si>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</si>
  <si>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</si>
  <si>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</si>
  <si>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</si>
  <si>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</si>
  <si>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</si>
  <si>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</si>
  <si>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</si>
  <si>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</si>
  <si>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</si>
  <si>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</si>
  <si>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</si>
  <si>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</si>
  <si>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</si>
  <si>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</si>
  <si>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</si>
  <si>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</si>
  <si>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</si>
  <si>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</si>
  <si>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</si>
  <si>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</si>
  <si>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</si>
  <si>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</si>
  <si>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</si>
  <si>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</si>
  <si>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</si>
  <si>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</si>
  <si>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</si>
  <si>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</si>
  <si>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</si>
  <si>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</si>
  <si>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</si>
  <si>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</si>
  <si>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</si>
  <si>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</si>
  <si>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</si>
  <si>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</si>
  <si>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</si>
  <si>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</si>
  <si>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</si>
  <si>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</si>
  <si>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</si>
  <si>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</si>
  <si>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</si>
  <si>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</si>
  <si>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</si>
  <si>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</si>
  <si>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</si>
  <si>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</si>
  <si>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</si>
  <si>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</si>
  <si>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</si>
  <si>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</si>
  <si>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</si>
  <si>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</si>
  <si>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</si>
  <si>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</si>
  <si>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</si>
  <si>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</si>
  <si>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</si>
  <si>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</si>
  <si>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</si>
  <si>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</si>
  <si>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</si>
  <si>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</si>
  <si>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</si>
  <si>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</si>
  <si>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</si>
  <si>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</si>
  <si>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</si>
  <si>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</si>
  <si>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</si>
  <si>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</si>
  <si>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</si>
  <si>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</si>
  <si>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</si>
  <si>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</si>
  <si>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</si>
  <si>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</si>
  <si>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</si>
  <si>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</si>
  <si>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</si>
  <si>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</si>
  <si>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</si>
  <si>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</si>
  <si>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</si>
  <si>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</si>
  <si>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</si>
  <si>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</si>
  <si>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</si>
  <si>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</si>
  <si>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</si>
  <si>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</si>
  <si>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</si>
  <si>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</si>
  <si>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</si>
  <si>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</si>
  <si>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</si>
  <si>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</si>
  <si>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</si>
  <si>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</si>
  <si>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</si>
  <si>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</si>
  <si>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</si>
  <si>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</si>
  <si>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</si>
  <si>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</si>
  <si>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</si>
  <si>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</si>
  <si>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</si>
  <si>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</si>
  <si>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</si>
  <si>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</si>
  <si>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</si>
  <si>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</si>
  <si>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</si>
  <si>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</si>
  <si>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</si>
  <si>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</si>
  <si>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</si>
  <si>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</si>
  <si>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</si>
  <si>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</si>
  <si>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</si>
  <si>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</si>
  <si>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</si>
  <si>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</si>
  <si>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</si>
  <si>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</si>
  <si>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</si>
  <si>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</si>
  <si>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</si>
  <si>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</si>
  <si>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</si>
  <si>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</si>
  <si>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</si>
  <si>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</si>
  <si>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</si>
  <si>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</si>
  <si>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</si>
  <si>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</si>
  <si>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</si>
  <si>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</si>
  <si>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</si>
  <si>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</si>
  <si>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</si>
  <si>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</si>
  <si>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</si>
  <si>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</si>
  <si>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</si>
  <si>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</si>
  <si>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</si>
  <si>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</si>
  <si>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</si>
  <si>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</si>
  <si>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</si>
  <si>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</si>
  <si>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</si>
  <si>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</si>
  <si>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</si>
  <si>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</si>
  <si>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</si>
  <si>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</si>
  <si>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</si>
  <si>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</si>
  <si>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</si>
  <si>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</si>
  <si>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</si>
  <si>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</si>
  <si>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</si>
  <si>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</si>
  <si>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</si>
  <si>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</si>
  <si>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</si>
  <si>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</si>
  <si>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</si>
  <si>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</si>
  <si>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</si>
  <si>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</si>
  <si>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</si>
  <si>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</si>
  <si>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</si>
  <si>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</si>
  <si>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</si>
  <si>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</si>
  <si>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</si>
  <si>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</si>
  <si>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</si>
  <si>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</si>
  <si>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</si>
  <si>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</si>
  <si>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</si>
  <si>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</si>
  <si>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</si>
  <si>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</si>
  <si>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</si>
  <si>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</si>
  <si>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</si>
  <si>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</si>
  <si>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</si>
  <si>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</si>
  <si>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</si>
  <si>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</si>
  <si>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</si>
  <si>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</si>
  <si>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</si>
  <si>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</si>
  <si>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</si>
  <si>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</si>
  <si>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</si>
  <si>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</si>
  <si>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</si>
  <si>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</si>
  <si>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</si>
  <si>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</si>
  <si>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</si>
  <si>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</si>
  <si>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</si>
  <si>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</si>
  <si>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</si>
  <si>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</si>
  <si>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</si>
  <si>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</si>
  <si>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</si>
  <si>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</si>
  <si>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</si>
  <si>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</si>
  <si>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</si>
  <si>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</si>
  <si>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</si>
  <si>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</si>
  <si>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</si>
  <si>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</si>
  <si>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</si>
  <si>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</si>
  <si>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</si>
  <si>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</si>
  <si>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</si>
  <si>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</si>
  <si>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</si>
  <si>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</si>
  <si>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</si>
  <si>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</si>
  <si>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</si>
  <si>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</si>
  <si>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</si>
  <si>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</si>
  <si>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</si>
  <si>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</si>
  <si>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</si>
  <si>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</si>
  <si>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</si>
  <si>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</si>
  <si>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</si>
  <si>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</si>
  <si>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</si>
  <si>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</si>
  <si>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</si>
  <si>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</si>
  <si>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</si>
  <si>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</si>
  <si>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</si>
  <si>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</si>
  <si>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</si>
  <si>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</si>
  <si>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</si>
  <si>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</si>
  <si>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</si>
  <si>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</si>
  <si>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</si>
  <si>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</si>
  <si>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</si>
  <si>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</si>
  <si>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</si>
  <si>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</si>
  <si>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</si>
  <si>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</si>
  <si>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</si>
  <si>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</si>
  <si>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</si>
  <si>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</si>
  <si>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</si>
  <si>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</si>
  <si>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</si>
  <si>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</si>
  <si>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</si>
  <si>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</si>
  <si>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</si>
  <si>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</si>
  <si>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</si>
  <si>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</si>
  <si>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</si>
  <si>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</si>
  <si>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</si>
  <si>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</si>
  <si>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</si>
  <si>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</si>
  <si>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</si>
  <si>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</si>
  <si>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</si>
  <si>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</si>
  <si>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</si>
  <si>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</si>
  <si>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</si>
  <si>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</si>
  <si>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</si>
  <si>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</si>
  <si>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</si>
  <si>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</si>
  <si>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</si>
  <si>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</si>
  <si>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</si>
  <si>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</si>
  <si>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</si>
  <si>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</si>
  <si>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</si>
  <si>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</si>
  <si>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</si>
  <si>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</si>
  <si>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</si>
  <si>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</si>
  <si>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</si>
  <si>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</si>
  <si>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</si>
  <si>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</si>
  <si>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</si>
  <si>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</si>
  <si>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</si>
  <si>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</si>
  <si>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</si>
  <si>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</si>
  <si>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</si>
  <si>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</si>
  <si>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</si>
  <si>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</si>
  <si>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</si>
  <si>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</si>
  <si>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</si>
  <si>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</si>
  <si>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</si>
  <si>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</si>
  <si>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</si>
  <si>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</si>
  <si>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</si>
  <si>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</si>
  <si>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</si>
  <si>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</si>
  <si>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</si>
  <si>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</si>
  <si>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</si>
  <si>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</si>
  <si>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</si>
  <si>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</si>
  <si>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</si>
  <si>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</si>
  <si>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</si>
  <si>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</si>
  <si>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</si>
  <si>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</si>
  <si>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</si>
  <si>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</si>
  <si>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</si>
  <si>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</si>
  <si>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</si>
  <si>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</si>
  <si>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</si>
  <si>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</si>
  <si>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</si>
  <si>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</si>
  <si>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</si>
  <si>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</si>
  <si>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</si>
  <si>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</si>
  <si>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</si>
  <si>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</si>
  <si>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</si>
  <si>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</si>
  <si>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</si>
  <si>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</si>
  <si>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</si>
  <si>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</si>
  <si>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</si>
  <si>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</si>
  <si>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</si>
  <si>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</si>
  <si>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</si>
  <si>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</si>
  <si>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</si>
  <si>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</si>
  <si>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</si>
  <si>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</si>
  <si>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</si>
  <si>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</si>
  <si>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</si>
  <si>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</si>
  <si>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</si>
  <si>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</si>
  <si>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</si>
  <si>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</si>
  <si>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</si>
  <si>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</si>
  <si>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</si>
  <si>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</si>
  <si>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</si>
  <si>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</si>
  <si>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</si>
  <si>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</si>
  <si>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</si>
  <si>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</si>
  <si>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</si>
  <si>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</si>
  <si>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</si>
  <si>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</si>
  <si>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</si>
  <si>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</si>
  <si>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</si>
  <si>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</si>
  <si>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</si>
  <si>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</si>
  <si>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</si>
  <si>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</si>
  <si>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</si>
  <si>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</si>
  <si>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</si>
  <si>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</si>
  <si>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</si>
  <si>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</si>
  <si>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</si>
  <si>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</si>
  <si>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</si>
  <si>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</si>
  <si>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</si>
  <si>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</si>
  <si>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</si>
  <si>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</si>
  <si>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</si>
  <si>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</si>
  <si>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</si>
  <si>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</si>
  <si>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</si>
  <si>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</si>
  <si>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</si>
  <si>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</si>
  <si>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</si>
  <si>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</si>
  <si>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</si>
  <si>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</si>
  <si>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</si>
  <si>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</si>
  <si>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</si>
  <si>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</si>
  <si>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</si>
  <si>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</si>
  <si>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</si>
  <si>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</si>
  <si>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</si>
  <si>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</si>
  <si>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</si>
  <si>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</si>
  <si>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</si>
  <si>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</si>
  <si>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</si>
  <si>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</si>
  <si>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</si>
  <si>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</si>
  <si>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</si>
  <si>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</si>
  <si>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</si>
  <si>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</si>
  <si>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</si>
  <si>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</si>
  <si>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</si>
  <si>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</si>
  <si>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</si>
  <si>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</si>
  <si>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</si>
  <si>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</si>
  <si>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</si>
  <si>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</si>
  <si>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</si>
  <si>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</si>
  <si>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</si>
  <si>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</si>
  <si>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</si>
  <si>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</si>
  <si>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</si>
  <si>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</si>
  <si>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</si>
  <si>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</si>
  <si>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</si>
  <si>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</si>
  <si>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</si>
  <si>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</si>
  <si>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</si>
  <si>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</si>
  <si>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</si>
  <si>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</si>
  <si>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</si>
  <si>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</si>
  <si>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</si>
  <si>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</si>
  <si>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</si>
  <si>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</si>
  <si>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</si>
  <si>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</si>
  <si>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</si>
  <si>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</si>
  <si>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</si>
  <si>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</si>
  <si>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</si>
  <si>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</si>
  <si>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</si>
  <si>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</si>
  <si>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</si>
  <si>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</si>
  <si>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</si>
  <si>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</si>
  <si>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</si>
  <si>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</si>
  <si>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</si>
  <si>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</si>
  <si>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</si>
  <si>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</si>
  <si>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</si>
  <si>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</si>
  <si>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</si>
  <si>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</si>
  <si>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</si>
  <si>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</si>
  <si>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</si>
  <si>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</si>
  <si>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</si>
  <si>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</si>
  <si>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</si>
  <si>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</si>
  <si>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</si>
  <si>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</si>
  <si>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</si>
  <si>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</si>
  <si>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</si>
  <si>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</si>
  <si>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</si>
  <si>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</si>
  <si>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</si>
  <si>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</si>
  <si>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</si>
  <si>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</si>
  <si>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</si>
  <si>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</si>
  <si>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</si>
  <si>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</si>
  <si>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</si>
  <si>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</si>
  <si>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</si>
  <si>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</si>
  <si>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</si>
  <si>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</si>
  <si>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</si>
  <si>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</si>
  <si>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</si>
  <si>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</si>
  <si>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</si>
  <si>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</si>
  <si>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</si>
  <si>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</si>
  <si>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</si>
  <si>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</si>
  <si>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</si>
  <si>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</si>
  <si>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</si>
  <si>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</si>
  <si>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</si>
  <si>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</si>
  <si>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</si>
  <si>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</si>
  <si>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</si>
  <si>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</si>
  <si>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</si>
  <si>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</si>
  <si>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</si>
  <si>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</si>
  <si>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</si>
  <si>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</si>
  <si>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</si>
  <si>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</si>
  <si>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</si>
  <si>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</si>
  <si>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</si>
  <si>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</si>
  <si>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</si>
  <si>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</si>
  <si>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</si>
  <si>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</si>
  <si>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</si>
  <si>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</si>
  <si>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</si>
  <si>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</si>
  <si>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</si>
  <si>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</si>
  <si>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</si>
  <si>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</si>
  <si>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</si>
  <si>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</si>
  <si>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</si>
  <si>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</si>
  <si>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</si>
  <si>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</si>
  <si>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</si>
  <si>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</si>
  <si>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</si>
  <si>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</si>
  <si>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</si>
  <si>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</si>
  <si>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</si>
  <si>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</si>
  <si>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</si>
  <si>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</si>
  <si>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</si>
  <si>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</si>
  <si>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</si>
  <si>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</si>
  <si>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</si>
  <si>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</si>
  <si>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</si>
  <si>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</si>
  <si>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</si>
  <si>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</si>
  <si>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</si>
  <si>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</si>
  <si>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</si>
  <si>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</si>
  <si>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</si>
  <si>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</si>
  <si>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</si>
  <si>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</si>
  <si>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</si>
  <si>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</si>
  <si>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</si>
  <si>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</si>
  <si>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</si>
  <si>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</si>
  <si>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</si>
  <si>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</si>
  <si>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</si>
  <si>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</si>
  <si>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</si>
  <si>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</si>
  <si>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</si>
  <si>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</si>
  <si>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</si>
  <si>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</si>
  <si>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</si>
  <si>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</si>
  <si>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</si>
  <si>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</si>
  <si>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</si>
  <si>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</si>
  <si>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</si>
  <si>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</si>
  <si>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</si>
  <si>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</si>
  <si>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</si>
  <si>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</si>
  <si>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</si>
  <si>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</si>
  <si>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</si>
  <si>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</si>
  <si>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</si>
  <si>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</si>
  <si>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</si>
  <si>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</si>
  <si>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</si>
  <si>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</si>
  <si>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</si>
  <si>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</si>
  <si>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</si>
  <si>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</si>
  <si>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</si>
  <si>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</si>
  <si>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</si>
  <si>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</si>
  <si>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</si>
  <si>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</si>
  <si>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</si>
  <si>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</si>
  <si>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</si>
  <si>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</si>
  <si>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</si>
  <si>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</si>
  <si>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</si>
  <si>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</si>
  <si>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</si>
  <si>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</si>
  <si>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</si>
  <si>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</si>
  <si>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</si>
  <si>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</si>
  <si>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</si>
  <si>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</si>
  <si>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</si>
  <si>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</si>
  <si>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</si>
  <si>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</si>
  <si>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</si>
  <si>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</si>
  <si>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</si>
  <si>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</si>
  <si>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</si>
  <si>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</si>
  <si>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</si>
  <si>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</si>
  <si>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</si>
  <si>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</si>
  <si>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</si>
  <si>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</si>
  <si>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</si>
  <si>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</si>
  <si>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</si>
  <si>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</si>
  <si>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</si>
  <si>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</si>
  <si>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</si>
  <si>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</si>
  <si>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</si>
  <si>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</si>
  <si>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</si>
  <si>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</si>
  <si>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</si>
  <si>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</si>
  <si>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</si>
  <si>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</si>
  <si>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</si>
  <si>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</si>
  <si>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</si>
  <si>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</si>
  <si>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</si>
  <si>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</si>
  <si>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</si>
  <si>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</si>
  <si>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</si>
  <si>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</si>
  <si>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</si>
  <si>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</si>
  <si>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</si>
  <si>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</si>
  <si>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</si>
  <si>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</si>
  <si>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</si>
  <si>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</si>
  <si>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</si>
  <si>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</si>
  <si>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</si>
  <si>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</si>
  <si>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</si>
  <si>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</si>
  <si>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</si>
  <si>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</si>
  <si>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</si>
  <si>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</si>
  <si>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</si>
  <si>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</si>
  <si>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</si>
  <si>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</si>
  <si>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</si>
  <si>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</si>
  <si>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</si>
  <si>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</si>
  <si>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</si>
  <si>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</si>
  <si>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</si>
  <si>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</si>
  <si>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</si>
  <si>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</si>
  <si>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</si>
  <si>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</si>
  <si>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</si>
  <si>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</si>
  <si>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</si>
  <si>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</si>
  <si>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</si>
  <si>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</si>
  <si>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</si>
  <si>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</si>
  <si>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</si>
  <si>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</si>
  <si>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</si>
  <si>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</si>
  <si>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</si>
  <si>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</si>
  <si>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</si>
  <si>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</si>
  <si>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</si>
  <si>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</si>
  <si>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</si>
  <si>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</si>
  <si>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</si>
  <si>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</si>
  <si>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</si>
  <si>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</si>
  <si>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</si>
  <si>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</si>
  <si>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</si>
  <si>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</si>
  <si>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</si>
  <si>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</si>
  <si>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</si>
  <si>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</si>
  <si>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</si>
  <si>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</si>
  <si>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</si>
  <si>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</si>
  <si>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</si>
  <si>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</si>
  <si>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</si>
  <si>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</si>
  <si>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</si>
  <si>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</si>
  <si>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</si>
  <si>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</si>
  <si>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</si>
  <si>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</si>
  <si>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</si>
  <si>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</si>
  <si>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</si>
  <si>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</si>
  <si>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</si>
  <si>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</si>
  <si>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</si>
  <si>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</si>
  <si>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</si>
  <si>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</si>
  <si>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</si>
  <si>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</si>
  <si>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</si>
  <si>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</si>
  <si>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</si>
  <si>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</si>
  <si>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</si>
  <si>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</si>
  <si>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</si>
  <si>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</si>
  <si>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</si>
  <si>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</si>
  <si>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</si>
  <si>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</si>
  <si>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</si>
  <si>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</si>
  <si>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</si>
  <si>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</si>
  <si>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</si>
  <si>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</si>
  <si>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</si>
  <si>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</si>
  <si>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</si>
  <si>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</si>
  <si>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</si>
  <si>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</si>
  <si>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</si>
  <si>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</si>
  <si>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</si>
  <si>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</si>
  <si>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</si>
  <si>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</si>
  <si>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</si>
  <si>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</si>
  <si>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</si>
  <si>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</si>
  <si>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</si>
  <si>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</si>
  <si>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</si>
  <si>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</si>
  <si>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</si>
  <si>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</si>
  <si>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</si>
  <si>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</si>
  <si>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</si>
  <si>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</si>
  <si>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</si>
  <si>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</si>
  <si>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</si>
  <si>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</si>
  <si>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</si>
  <si>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</si>
  <si>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</si>
  <si>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</si>
  <si>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</si>
  <si>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</si>
  <si>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</si>
  <si>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</si>
  <si>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</si>
  <si>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</si>
  <si>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</si>
  <si>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</si>
  <si>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</si>
  <si>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</si>
  <si>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</si>
  <si>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</si>
  <si>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</si>
  <si>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</si>
  <si>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</si>
  <si>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</si>
  <si>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</si>
  <si>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</si>
  <si>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</si>
  <si>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</si>
  <si>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</si>
  <si>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</si>
  <si>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</si>
  <si>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</si>
  <si>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</si>
  <si>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</si>
  <si>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</si>
  <si>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</si>
  <si>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</si>
  <si>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</si>
  <si>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</si>
  <si>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</si>
  <si>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</si>
  <si>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</si>
  <si>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</si>
  <si>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</si>
  <si>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</si>
  <si>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</si>
  <si>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</si>
  <si>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</si>
  <si>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</si>
  <si>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</si>
  <si>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</si>
  <si>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</si>
  <si>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</si>
  <si>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</si>
  <si>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</si>
  <si>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</si>
  <si>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</si>
  <si>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</si>
  <si>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</si>
  <si>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</si>
  <si>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</si>
  <si>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</si>
  <si>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</si>
  <si>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</si>
  <si>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</si>
  <si>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</si>
  <si>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</si>
  <si>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</si>
  <si>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</si>
  <si>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</si>
  <si>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</si>
  <si>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</si>
  <si>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</si>
  <si>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</si>
  <si>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</si>
  <si>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</si>
  <si>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</si>
  <si>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</si>
  <si>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</si>
  <si>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</si>
  <si>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</si>
  <si>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</si>
  <si>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</si>
  <si>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</si>
  <si>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</si>
  <si>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</si>
  <si>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</si>
  <si>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</si>
  <si>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</si>
  <si>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</si>
  <si>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</si>
  <si>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</si>
  <si>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</si>
  <si>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</si>
  <si>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</si>
  <si>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</si>
  <si>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</si>
  <si>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</si>
  <si>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</si>
  <si>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</si>
  <si>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</si>
  <si>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</si>
  <si>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</si>
  <si>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</si>
  <si>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</si>
  <si>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</si>
  <si>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</si>
  <si>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</si>
  <si>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</si>
  <si>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</si>
  <si>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</si>
  <si>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</si>
  <si>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</si>
  <si>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</si>
  <si>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</si>
  <si>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</si>
  <si>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</si>
  <si>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</si>
  <si>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</si>
  <si>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</si>
  <si>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</si>
  <si>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</si>
  <si>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</si>
  <si>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</si>
  <si>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</si>
  <si>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</si>
  <si>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</si>
  <si>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</si>
  <si>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</si>
  <si>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</si>
  <si>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</si>
  <si>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</si>
  <si>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</si>
  <si>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</si>
  <si>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</si>
  <si>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</si>
  <si>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</si>
  <si>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</si>
  <si>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</si>
  <si>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</si>
  <si>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</si>
  <si>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</si>
  <si>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</si>
  <si>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</si>
  <si>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</si>
  <si>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</si>
  <si>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</si>
  <si>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</si>
  <si>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</si>
  <si>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</si>
  <si>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</si>
  <si>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</si>
  <si>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</si>
  <si>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</si>
  <si>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</si>
  <si>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</si>
  <si>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</si>
  <si>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</si>
  <si>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</si>
  <si>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</si>
  <si>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</si>
  <si>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</si>
  <si>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</si>
  <si>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</si>
  <si>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</si>
  <si>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</si>
  <si>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</si>
  <si>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</si>
  <si>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</si>
  <si>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</si>
  <si>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</si>
  <si>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</si>
  <si>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</si>
  <si>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</si>
  <si>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</si>
  <si>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</si>
  <si>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</si>
  <si>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</si>
  <si>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</si>
  <si>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</si>
  <si>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</si>
  <si>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</si>
  <si>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</si>
  <si>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</si>
  <si>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</si>
  <si>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</si>
  <si>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</si>
  <si>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</si>
  <si>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</si>
  <si>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</si>
  <si>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</si>
  <si>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</si>
  <si>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</si>
  <si>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</si>
  <si>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</si>
  <si>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</si>
  <si>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</si>
  <si>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</si>
  <si>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</si>
  <si>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</si>
  <si>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</si>
  <si>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</si>
  <si>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</si>
  <si>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</si>
  <si>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</si>
  <si>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</si>
  <si>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</si>
  <si>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</si>
  <si>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</si>
  <si>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</si>
  <si>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</si>
  <si>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</si>
  <si>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</si>
  <si>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</si>
  <si>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</si>
  <si>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</si>
  <si>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</si>
  <si>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</si>
  <si>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</si>
  <si>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</si>
  <si>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</si>
  <si>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</si>
  <si>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</si>
  <si>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</si>
  <si>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</si>
  <si>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</si>
  <si>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</si>
  <si>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</si>
  <si>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</si>
  <si>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</si>
  <si>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</si>
  <si>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</si>
  <si>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</si>
  <si>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</si>
  <si>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</si>
  <si>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</si>
  <si>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</si>
  <si>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</si>
  <si>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</si>
  <si>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</si>
  <si>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</si>
  <si>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</si>
  <si>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</si>
  <si>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</si>
  <si>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</si>
  <si>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</si>
  <si>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</si>
  <si>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</si>
  <si>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</si>
  <si>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</si>
  <si>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</si>
  <si>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</si>
  <si>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</si>
  <si>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</si>
  <si>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</si>
  <si>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</si>
  <si>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</si>
  <si>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</si>
  <si>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</si>
  <si>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</si>
  <si>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</si>
  <si>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</si>
  <si>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</si>
  <si>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</si>
  <si>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</si>
  <si>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</si>
  <si>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</si>
  <si>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</si>
  <si>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</si>
  <si>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</si>
  <si>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</si>
  <si>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</si>
  <si>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</si>
  <si>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</si>
  <si>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</si>
  <si>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</si>
  <si>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</si>
  <si>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</si>
  <si>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</si>
  <si>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</si>
  <si>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</si>
  <si>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</si>
  <si>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</si>
  <si>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</si>
  <si>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</si>
  <si>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</si>
  <si>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</si>
  <si>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</si>
  <si>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</si>
  <si>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</si>
  <si>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</si>
  <si>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</si>
  <si>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</si>
  <si>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</si>
  <si>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</si>
  <si>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</si>
  <si>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</si>
  <si>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</si>
  <si>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</si>
  <si>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</si>
  <si>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</si>
  <si>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</si>
  <si>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</si>
  <si>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</si>
  <si>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</si>
  <si>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</si>
  <si>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</si>
  <si>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</si>
  <si>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</si>
  <si>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</si>
  <si>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</si>
  <si>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</si>
  <si>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</si>
  <si>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</si>
  <si>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</si>
  <si>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</si>
  <si>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</si>
  <si>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</si>
  <si>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</si>
  <si>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</si>
  <si>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</si>
  <si>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</si>
  <si>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</si>
  <si>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</si>
  <si>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</si>
  <si>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</si>
  <si>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</si>
  <si>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</si>
  <si>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</si>
  <si>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</si>
  <si>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</si>
  <si>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</si>
  <si>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</si>
  <si>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</si>
  <si>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</si>
  <si>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</si>
  <si>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</si>
  <si>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</si>
  <si>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</si>
  <si>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</si>
  <si>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</si>
  <si>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</si>
  <si>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</si>
  <si>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</si>
  <si>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</si>
  <si>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</si>
  <si>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</si>
  <si>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</si>
  <si>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</si>
  <si>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</si>
  <si>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</si>
  <si>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</si>
  <si>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</si>
  <si>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</si>
  <si>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</si>
  <si>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</si>
  <si>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</si>
  <si>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</si>
  <si>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</si>
  <si>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</si>
  <si>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</si>
  <si>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</si>
  <si>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</si>
  <si>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</si>
  <si>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</si>
  <si>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</si>
  <si>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</si>
  <si>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</si>
  <si>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</si>
  <si>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</si>
  <si>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</si>
  <si>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</si>
  <si>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</si>
  <si>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</si>
  <si>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</si>
  <si>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</si>
  <si>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</si>
  <si>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</si>
  <si>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</si>
  <si>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</si>
  <si>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</si>
  <si>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</si>
  <si>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</si>
  <si>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</si>
  <si>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</si>
  <si>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</si>
  <si>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</si>
  <si>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</si>
  <si>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</si>
  <si>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</si>
  <si>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</si>
  <si>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</si>
  <si>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</si>
  <si>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</si>
  <si>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</si>
  <si>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</si>
  <si>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</si>
  <si>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</si>
  <si>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</si>
  <si>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</si>
  <si>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</si>
  <si>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</si>
  <si>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</si>
  <si>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</si>
  <si>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</si>
  <si>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</si>
  <si>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</si>
  <si>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</si>
  <si>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</si>
  <si>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</si>
  <si>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</si>
  <si>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</si>
  <si>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</si>
  <si>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</si>
  <si>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</si>
  <si>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</si>
  <si>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</si>
  <si>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</si>
  <si>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</si>
  <si>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</si>
  <si>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</si>
  <si>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</si>
  <si>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</si>
  <si>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</si>
  <si>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</si>
  <si>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</si>
  <si>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</si>
  <si>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</si>
  <si>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</si>
  <si>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</si>
  <si>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</si>
  <si>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</si>
  <si>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</si>
  <si>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</si>
  <si>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</si>
  <si>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</si>
  <si>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</si>
  <si>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</si>
  <si>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</si>
  <si>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</si>
  <si>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</si>
  <si>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</si>
  <si>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</si>
  <si>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</si>
  <si>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</si>
  <si>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</si>
  <si>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</si>
  <si>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</si>
  <si>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</si>
  <si>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</si>
  <si>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</si>
  <si>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</si>
  <si>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</si>
  <si>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</si>
  <si>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</si>
  <si>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</si>
  <si>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</si>
  <si>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</si>
  <si>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</si>
  <si>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</si>
  <si>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</si>
  <si>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</si>
  <si>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</si>
  <si>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</si>
  <si>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</si>
  <si>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</si>
  <si>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</si>
  <si>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</si>
  <si>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</si>
  <si>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</si>
  <si>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</si>
  <si>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</si>
  <si>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</si>
  <si>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</si>
  <si>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</si>
  <si>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</si>
  <si>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</si>
  <si>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</si>
  <si>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</si>
  <si>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</si>
  <si>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</si>
  <si>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</si>
  <si>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</si>
  <si>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</si>
  <si>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</si>
  <si>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</si>
  <si>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</si>
  <si>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</si>
  <si>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</si>
  <si>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</si>
  <si>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</si>
  <si>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</si>
  <si>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</si>
  <si>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</si>
  <si>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</si>
  <si>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</si>
  <si>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</si>
  <si>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</si>
  <si>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</si>
  <si>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</si>
  <si>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</si>
  <si>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</si>
  <si>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</si>
  <si>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</si>
  <si>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</si>
  <si>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</si>
  <si>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</si>
  <si>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</si>
  <si>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</si>
  <si>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</si>
  <si>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</si>
  <si>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</si>
  <si>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</si>
  <si>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</si>
  <si>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</si>
  <si>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</si>
  <si>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</si>
  <si>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</si>
  <si>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</si>
  <si>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</si>
  <si>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</si>
  <si>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</si>
  <si>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</si>
  <si>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</si>
  <si>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</si>
  <si>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</si>
  <si>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</si>
  <si>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</si>
  <si>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</si>
  <si>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</si>
  <si>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</si>
  <si>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</si>
  <si>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</si>
  <si>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</si>
  <si>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</si>
  <si>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</si>
  <si>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</si>
  <si>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</si>
  <si>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</si>
  <si>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</si>
  <si>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</si>
  <si>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</si>
  <si>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</si>
  <si>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</si>
  <si>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</si>
  <si>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</si>
  <si>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</si>
  <si>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</si>
  <si>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</si>
  <si>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</si>
  <si>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</si>
  <si>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</si>
  <si>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</si>
  <si>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</si>
  <si>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</si>
  <si>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</si>
  <si>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</si>
  <si>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</si>
  <si>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</si>
  <si>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</si>
  <si>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</si>
  <si>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</si>
  <si>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</si>
  <si>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</si>
  <si>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</si>
  <si>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</si>
  <si>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</si>
  <si>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</si>
  <si>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</si>
  <si>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</si>
  <si>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</si>
  <si>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</si>
  <si>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</si>
  <si>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</si>
  <si>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</si>
  <si>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</si>
  <si>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</si>
  <si>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</si>
  <si>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</si>
  <si>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</si>
  <si>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</si>
  <si>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</si>
  <si>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</si>
  <si>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</si>
  <si>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</si>
  <si>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</si>
  <si>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</si>
  <si>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</si>
  <si>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</si>
  <si>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</si>
  <si>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</si>
  <si>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</si>
  <si>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</si>
  <si>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</si>
  <si>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</si>
  <si>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</si>
  <si>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</si>
  <si>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</si>
  <si>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</si>
  <si>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</si>
  <si>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</si>
  <si>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</si>
  <si>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</si>
  <si>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</si>
  <si>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</si>
  <si>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</si>
  <si>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</si>
  <si>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</si>
  <si>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</si>
  <si>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</si>
  <si>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</si>
  <si>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</si>
  <si>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</si>
  <si>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</si>
  <si>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</si>
  <si>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</si>
  <si>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</si>
  <si>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</si>
  <si>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</si>
  <si>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</si>
  <si>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</si>
  <si>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</si>
  <si>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</si>
  <si>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</si>
  <si>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</si>
  <si>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</si>
  <si>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</si>
  <si>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</si>
  <si>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</si>
  <si>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</si>
  <si>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</si>
  <si>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</si>
  <si>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</si>
  <si>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</si>
  <si>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</si>
  <si>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</si>
  <si>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</si>
  <si>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</si>
  <si>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</si>
  <si>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</si>
  <si>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</si>
  <si>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</si>
  <si>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</si>
  <si>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</si>
  <si>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</si>
  <si>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</si>
  <si>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</si>
  <si>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</si>
  <si>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</si>
  <si>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</si>
  <si>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</si>
  <si>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</si>
  <si>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</si>
  <si>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</si>
  <si>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</si>
  <si>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</si>
  <si>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</si>
  <si>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</si>
  <si>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</si>
  <si>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</si>
  <si>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</si>
  <si>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</si>
  <si>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</si>
  <si>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</si>
  <si>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</si>
  <si>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</si>
  <si>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</si>
  <si>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</si>
  <si>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</si>
  <si>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</si>
  <si>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</si>
  <si>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</si>
  <si>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</si>
  <si>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</si>
  <si>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</si>
  <si>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</si>
  <si>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</si>
  <si>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</si>
  <si>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</si>
  <si>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</si>
  <si>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</si>
  <si>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</si>
  <si>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</si>
  <si>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</si>
  <si>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</si>
  <si>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</si>
  <si>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</si>
  <si>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</si>
  <si>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</si>
  <si>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</si>
  <si>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</si>
  <si>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</si>
  <si>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</si>
  <si>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</si>
  <si>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</si>
  <si>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</si>
  <si>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</si>
  <si>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</si>
  <si>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</si>
  <si>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</si>
  <si>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</si>
  <si>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</si>
  <si>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</si>
  <si>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</si>
  <si>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</si>
  <si>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</si>
  <si>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</si>
  <si>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</si>
  <si>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</si>
  <si>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</si>
  <si>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</si>
  <si>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</si>
  <si>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</si>
  <si>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</si>
  <si>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</si>
  <si>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</si>
  <si>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</si>
  <si>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</si>
  <si>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</si>
  <si>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</si>
  <si>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</si>
  <si>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</si>
  <si>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</si>
  <si>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</si>
  <si>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</si>
  <si>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</si>
  <si>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</si>
  <si>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</si>
  <si>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</si>
  <si>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</si>
  <si>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</si>
  <si>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</si>
  <si>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</si>
  <si>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</si>
  <si>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</si>
  <si>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</si>
  <si>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</si>
  <si>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</si>
  <si>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</si>
  <si>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</si>
  <si>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</si>
  <si>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</si>
  <si>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</si>
  <si>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</si>
  <si>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</si>
  <si>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</si>
  <si>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</si>
  <si>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</si>
  <si>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</si>
  <si>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</si>
  <si>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</si>
  <si>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</si>
  <si>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</si>
  <si>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</si>
  <si>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</si>
  <si>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</si>
  <si>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</si>
  <si>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</si>
  <si>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</si>
  <si>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</si>
  <si>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</si>
  <si>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</si>
  <si>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</si>
  <si>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</si>
  <si>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</si>
  <si>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</si>
  <si>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</si>
  <si>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</si>
  <si>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</si>
  <si>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</si>
  <si>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</si>
  <si>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</si>
  <si>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</si>
  <si>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</si>
  <si>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</si>
  <si>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</si>
  <si>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</si>
  <si>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</si>
  <si>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</si>
  <si>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</si>
  <si>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</si>
  <si>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</si>
  <si>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</si>
  <si>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</si>
  <si>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</si>
  <si>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</si>
  <si>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</si>
  <si>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</si>
  <si>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</si>
  <si>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</si>
  <si>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</si>
  <si>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</si>
  <si>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</si>
  <si>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</si>
  <si>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</si>
  <si>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</si>
  <si>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</si>
  <si>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</si>
  <si>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</si>
  <si>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</si>
  <si>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</si>
  <si>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</si>
  <si>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</si>
  <si>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</si>
  <si>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</si>
  <si>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</si>
  <si>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</si>
  <si>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</si>
  <si>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</si>
  <si>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</si>
  <si>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</si>
  <si>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</si>
  <si>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</si>
  <si>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</si>
  <si>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</si>
  <si>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</si>
  <si>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</si>
  <si>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</si>
  <si>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</si>
  <si>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</si>
  <si>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</si>
  <si>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</si>
  <si>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</si>
  <si>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</si>
  <si>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</si>
  <si>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</si>
  <si>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</si>
  <si>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</si>
  <si>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</si>
  <si>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</si>
  <si>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</si>
  <si>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</si>
  <si>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</si>
  <si>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</si>
  <si>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</si>
  <si>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</si>
  <si>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</si>
  <si>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</si>
  <si>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</si>
  <si>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</si>
  <si>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</si>
  <si>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</si>
  <si>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</si>
  <si>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</si>
  <si>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</si>
  <si>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</si>
  <si>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</si>
  <si>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</si>
  <si>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</si>
  <si>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</si>
  <si>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</si>
  <si>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</si>
  <si>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</si>
  <si>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</si>
  <si>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</si>
  <si>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</si>
  <si>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</si>
  <si>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</si>
  <si>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</si>
  <si>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</si>
  <si>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</si>
  <si>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</si>
  <si>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</si>
  <si>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</si>
  <si>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</si>
  <si>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</si>
  <si>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</si>
  <si>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</si>
  <si>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</si>
  <si>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</si>
  <si>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</si>
  <si>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</si>
  <si>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</si>
  <si>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</si>
  <si>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</si>
  <si>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</si>
  <si>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</si>
  <si>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</si>
  <si>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</si>
  <si>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</si>
  <si>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</si>
  <si>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</si>
  <si>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</si>
  <si>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</si>
  <si>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</si>
  <si>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</si>
  <si>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</si>
  <si>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</si>
  <si>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</si>
  <si>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</si>
  <si>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</si>
  <si>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</si>
  <si>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</si>
  <si>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</si>
  <si>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</si>
  <si>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</si>
  <si>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</si>
  <si>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</si>
  <si>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</si>
  <si>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</si>
  <si>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</si>
  <si>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</si>
  <si>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</si>
  <si>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</si>
  <si>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</si>
  <si>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</si>
  <si>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</si>
  <si>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</si>
  <si>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</si>
  <si>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</si>
  <si>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</si>
  <si>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</si>
  <si>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</si>
  <si>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</si>
  <si>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</si>
  <si>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</si>
  <si>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</si>
  <si>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</si>
  <si>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</si>
  <si>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</si>
  <si>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</si>
  <si>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</si>
  <si>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</si>
  <si>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</si>
  <si>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</si>
  <si>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</si>
  <si>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</si>
  <si>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</si>
  <si>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</si>
  <si>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</si>
  <si>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</si>
  <si>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</si>
  <si>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</si>
  <si>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</si>
  <si>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</si>
  <si>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</si>
  <si>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</si>
  <si>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</si>
  <si>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</si>
  <si>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</si>
  <si>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</si>
  <si>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</si>
  <si>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</si>
  <si>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</si>
  <si>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</si>
  <si>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</si>
  <si>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</si>
  <si>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</si>
  <si>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</si>
  <si>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</si>
  <si>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</si>
  <si>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</si>
  <si>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</si>
  <si>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</si>
  <si>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</si>
  <si>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</si>
  <si>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</si>
  <si>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</si>
  <si>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</si>
  <si>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</si>
  <si>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</si>
  <si>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</si>
  <si>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</si>
  <si>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</si>
  <si>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</si>
  <si>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</si>
  <si>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</si>
  <si>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</si>
  <si>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</si>
  <si>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</si>
  <si>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</si>
  <si>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</si>
  <si>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</si>
  <si>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</si>
  <si>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</si>
  <si>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</si>
  <si>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</si>
  <si>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</si>
  <si>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</si>
  <si>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</si>
  <si>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</si>
  <si>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</si>
  <si>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</si>
  <si>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</si>
  <si>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</si>
  <si>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</si>
  <si>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</si>
  <si>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</si>
  <si>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</si>
  <si>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</si>
  <si>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</si>
  <si>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</si>
  <si>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</si>
  <si>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</si>
  <si>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</si>
  <si>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</si>
  <si>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</si>
  <si>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</si>
  <si>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</si>
  <si>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</si>
  <si>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</si>
  <si>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</si>
  <si>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</si>
  <si>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</si>
  <si>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</si>
  <si>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</si>
  <si>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</si>
  <si>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</si>
  <si>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</si>
  <si>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</si>
  <si>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</si>
  <si>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</si>
  <si>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</si>
  <si>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</si>
  <si>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</si>
  <si>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</si>
  <si>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</si>
  <si>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</si>
  <si>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</si>
  <si>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</si>
  <si>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</si>
  <si>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</si>
  <si>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</si>
  <si>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</si>
  <si>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</si>
  <si>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</si>
  <si>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</si>
  <si>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</si>
  <si>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</si>
  <si>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</si>
  <si>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</si>
  <si>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</si>
  <si>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</si>
  <si>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</si>
  <si>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</si>
  <si>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</si>
  <si>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</si>
  <si>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</si>
  <si>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</si>
  <si>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</si>
  <si>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</si>
  <si>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</si>
  <si>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</si>
  <si>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</si>
  <si>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</si>
  <si>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</si>
  <si>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</si>
  <si>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</si>
  <si>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</si>
  <si>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</si>
  <si>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</si>
  <si>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</si>
  <si>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</si>
  <si>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</si>
  <si>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</si>
  <si>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</si>
  <si>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</si>
  <si>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</si>
  <si>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</si>
  <si>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</si>
  <si>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</si>
  <si>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</si>
  <si>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</si>
  <si>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</si>
  <si>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</si>
  <si>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</si>
  <si>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</si>
  <si>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</si>
  <si>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</si>
  <si>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</si>
  <si>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</si>
  <si>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</si>
  <si>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</si>
  <si>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</si>
  <si>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</si>
  <si>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</si>
  <si>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</si>
  <si>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</si>
  <si>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</si>
  <si>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</si>
  <si>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</si>
  <si>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</si>
  <si>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</si>
  <si>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</si>
  <si>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</si>
  <si>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</si>
  <si>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</si>
  <si>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</si>
  <si>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</si>
  <si>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</si>
  <si>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</si>
  <si>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</si>
  <si>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</si>
  <si>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</si>
  <si>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</si>
  <si>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</si>
  <si>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</si>
  <si>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</si>
  <si>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</si>
  <si>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</si>
  <si>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</si>
  <si>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</si>
  <si>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</si>
  <si>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</si>
  <si>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</si>
  <si>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</si>
  <si>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</si>
  <si>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</si>
  <si>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</si>
  <si>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</si>
  <si>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</si>
  <si>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</si>
  <si>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</si>
  <si>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</si>
  <si>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</si>
  <si>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</si>
  <si>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</si>
  <si>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</si>
  <si>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</si>
  <si>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</si>
  <si>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</si>
  <si>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</si>
  <si>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</si>
  <si>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</si>
  <si>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</si>
  <si>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</si>
  <si>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</si>
  <si>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</si>
  <si>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</si>
  <si>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</si>
  <si>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</si>
  <si>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</si>
  <si>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</si>
  <si>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</si>
  <si>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</si>
  <si>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</si>
  <si>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</si>
  <si>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</si>
  <si>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</si>
  <si>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</si>
  <si>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</si>
  <si>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</si>
  <si>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</si>
  <si>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</si>
  <si>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</si>
  <si>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</si>
  <si>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</si>
  <si>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</si>
  <si>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</si>
  <si>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</si>
  <si>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</si>
  <si>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</si>
  <si>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</si>
  <si>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</si>
  <si>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</si>
  <si>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</si>
  <si>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</si>
  <si>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</si>
  <si>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</si>
  <si>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</si>
  <si>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</si>
  <si>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</si>
  <si>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</si>
  <si>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</si>
  <si>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</si>
  <si>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</si>
  <si>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</si>
  <si>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</si>
  <si>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</si>
  <si>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</si>
  <si>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</si>
  <si>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</si>
  <si>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</si>
  <si>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</si>
  <si>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</si>
  <si>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</si>
  <si>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</si>
  <si>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</si>
  <si>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</si>
  <si>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</si>
  <si>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</si>
  <si>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</si>
  <si>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</si>
  <si>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</si>
  <si>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</si>
  <si>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</si>
  <si>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</si>
  <si>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</si>
  <si>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</si>
  <si>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</si>
  <si>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</si>
  <si>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</si>
  <si>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</si>
  <si>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</si>
  <si>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</si>
  <si>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</si>
  <si>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</si>
  <si>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</si>
  <si>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</si>
  <si>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</si>
  <si>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</si>
  <si>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</si>
  <si>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</si>
  <si>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</si>
  <si>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</si>
  <si>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</si>
  <si>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</si>
  <si>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</si>
  <si>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</si>
  <si>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</si>
  <si>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</si>
  <si>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</si>
  <si>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</si>
  <si>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</si>
  <si>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</si>
  <si>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</si>
  <si>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</si>
  <si>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</si>
  <si>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</si>
  <si>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</si>
  <si>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</si>
  <si>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</si>
  <si>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</si>
  <si>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</si>
  <si>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</si>
  <si>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</si>
  <si>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</si>
  <si>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</si>
  <si>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</si>
  <si>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</si>
  <si>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</si>
  <si>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</si>
  <si>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</si>
  <si>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</si>
  <si>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</si>
  <si>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</si>
  <si>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</si>
  <si>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</si>
  <si>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</si>
  <si>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</si>
  <si>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</si>
  <si>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</si>
  <si>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</si>
  <si>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</si>
  <si>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</si>
  <si>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</si>
  <si>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</si>
  <si>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</si>
  <si>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</si>
  <si>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</si>
  <si>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</si>
  <si>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</si>
  <si>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</si>
  <si>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</si>
  <si>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</si>
  <si>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</si>
  <si>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</si>
  <si>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</si>
  <si>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</si>
  <si>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</si>
  <si>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</si>
  <si>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</si>
  <si>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</si>
  <si>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</si>
  <si>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</si>
  <si>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</si>
  <si>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</si>
  <si>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</si>
  <si>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</si>
  <si>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</si>
  <si>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</si>
  <si>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</si>
  <si>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</si>
  <si>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</si>
  <si>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</si>
  <si>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</si>
  <si>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</si>
  <si>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</si>
  <si>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</si>
  <si>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</si>
  <si>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</si>
  <si>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</si>
  <si>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</si>
  <si>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</si>
  <si>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</si>
  <si>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</si>
  <si>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</si>
  <si>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</si>
  <si>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</si>
  <si>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</si>
  <si>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</si>
  <si>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</si>
  <si>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</si>
  <si>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</si>
  <si>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</si>
  <si>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</si>
  <si>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</si>
  <si>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</si>
  <si>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</si>
  <si>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</si>
  <si>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</si>
  <si>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</si>
  <si>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</si>
  <si>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</si>
  <si>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</si>
  <si>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</si>
  <si>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</si>
  <si>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</si>
  <si>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</si>
  <si>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</si>
  <si>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</si>
  <si>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</si>
  <si>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</si>
  <si>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</si>
  <si>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</si>
  <si>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</si>
  <si>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</si>
  <si>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</si>
  <si>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</si>
  <si>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</si>
  <si>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</si>
  <si>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</si>
  <si>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</si>
  <si>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</si>
  <si>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</si>
  <si>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</si>
  <si>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</si>
  <si>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</si>
  <si>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</si>
  <si>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</si>
  <si>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</si>
  <si>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</si>
  <si>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</si>
  <si>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</si>
  <si>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</si>
  <si>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</si>
  <si>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</si>
  <si>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</si>
  <si>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</si>
  <si>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</si>
  <si>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</si>
  <si>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</si>
  <si>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</si>
  <si>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</si>
  <si>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</si>
  <si>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</si>
  <si>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</si>
  <si>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</si>
  <si>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</si>
  <si>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</si>
  <si>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</si>
  <si>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</si>
  <si>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</si>
  <si>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</si>
  <si>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</si>
  <si>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</si>
  <si>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</si>
  <si>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</si>
  <si>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</si>
  <si>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</si>
  <si>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</si>
  <si>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</si>
  <si>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</si>
  <si>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</si>
  <si>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</si>
  <si>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</si>
  <si>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</si>
  <si>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</si>
  <si>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</si>
  <si>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</si>
  <si>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</si>
  <si>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</si>
  <si>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</si>
  <si>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</si>
  <si>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</si>
  <si>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</si>
  <si>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</si>
  <si>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</si>
  <si>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</si>
  <si>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</si>
  <si>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</si>
  <si>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</si>
  <si>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</si>
  <si>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</si>
  <si>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</si>
  <si>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</si>
  <si>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</si>
  <si>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</si>
  <si>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</si>
  <si>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</si>
  <si>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</si>
  <si>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</si>
  <si>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</si>
  <si>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</si>
  <si>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</si>
  <si>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</si>
  <si>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</si>
  <si>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</si>
  <si>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</si>
  <si>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</si>
  <si>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</si>
  <si>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</si>
  <si>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</si>
  <si>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</si>
  <si>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</si>
  <si>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</si>
  <si>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</si>
  <si>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</si>
  <si>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</si>
  <si>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</si>
  <si>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</si>
  <si>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</si>
  <si>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</si>
  <si>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</si>
  <si>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</si>
  <si>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</si>
  <si>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</si>
  <si>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</si>
  <si>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</si>
  <si>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</si>
  <si>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</si>
  <si>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</si>
  <si>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</si>
  <si>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</si>
  <si>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</si>
  <si>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</si>
  <si>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</si>
  <si>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</si>
  <si>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</si>
  <si>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</si>
  <si>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</si>
  <si>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</si>
  <si>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</si>
  <si>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</si>
  <si>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</si>
  <si>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</si>
  <si>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</si>
  <si>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</si>
  <si>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</si>
  <si>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</si>
  <si>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</si>
  <si>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</si>
  <si>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</si>
  <si>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</si>
  <si>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</si>
  <si>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</si>
  <si>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</si>
  <si>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</si>
  <si>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</si>
  <si>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</si>
  <si>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</si>
  <si>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</si>
  <si>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</si>
  <si>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</si>
  <si>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</si>
  <si>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</si>
  <si>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</si>
  <si>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</si>
  <si>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</si>
  <si>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</si>
  <si>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</si>
  <si>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</si>
  <si>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</si>
  <si>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</si>
  <si>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</si>
  <si>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</si>
  <si>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</si>
  <si>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</si>
  <si>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</si>
  <si>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</si>
  <si>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</si>
  <si>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</si>
  <si>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</si>
  <si>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</si>
  <si>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</si>
  <si>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</si>
  <si>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</si>
  <si>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</si>
  <si>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</si>
  <si>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</si>
  <si>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</si>
  <si>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</si>
  <si>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</si>
  <si>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</si>
  <si>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</si>
  <si>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</si>
  <si>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</si>
  <si>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</si>
  <si>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</si>
  <si>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</si>
  <si>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</si>
  <si>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</si>
  <si>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</si>
  <si>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</si>
  <si>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</si>
  <si>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</si>
  <si>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</si>
  <si>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</si>
  <si>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</si>
  <si>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</si>
  <si>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</si>
  <si>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</si>
  <si>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</si>
  <si>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</si>
  <si>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</si>
  <si>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</si>
  <si>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</si>
  <si>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</si>
  <si>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</si>
  <si>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</si>
  <si>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</si>
  <si>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</si>
  <si>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</si>
  <si>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</si>
  <si>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</si>
  <si>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</si>
  <si>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</si>
  <si>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</si>
  <si>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</si>
  <si>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</si>
  <si>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</si>
  <si>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</si>
  <si>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</si>
  <si>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</si>
  <si>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</si>
  <si>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</si>
  <si>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</si>
  <si>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</si>
  <si>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</si>
  <si>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</si>
  <si>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</si>
  <si>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</si>
  <si>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</si>
  <si>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</si>
  <si>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</si>
  <si>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</si>
  <si>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</si>
  <si>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</si>
  <si>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</si>
  <si>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</si>
  <si>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</si>
  <si>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</si>
  <si>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</si>
  <si>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</si>
  <si>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</si>
  <si>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</si>
  <si>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</si>
  <si>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</si>
  <si>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</si>
  <si>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</si>
  <si>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</si>
  <si>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</si>
  <si>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</si>
  <si>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</si>
  <si>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</si>
  <si>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</si>
  <si>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</si>
  <si>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</si>
  <si>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</si>
  <si>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</si>
  <si>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</si>
  <si>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</si>
  <si>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</si>
  <si>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</si>
  <si>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</si>
  <si>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</si>
  <si>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</si>
  <si>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</si>
  <si>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</si>
  <si>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</si>
  <si>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</si>
  <si>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</si>
  <si>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</si>
  <si>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</si>
  <si>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</si>
  <si>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</si>
  <si>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</si>
  <si>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</si>
  <si>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</si>
  <si>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</si>
  <si>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</si>
  <si>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</si>
  <si>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</si>
  <si>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</si>
  <si>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</si>
  <si>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</si>
  <si>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</si>
  <si>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</si>
  <si>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</si>
  <si>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</si>
  <si>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</si>
  <si>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</si>
  <si>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</si>
  <si>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</si>
  <si>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</si>
  <si>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</si>
  <si>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</si>
  <si>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</si>
  <si>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</si>
  <si>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</si>
  <si>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</si>
  <si>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</si>
  <si>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</si>
  <si>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</si>
  <si>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</si>
  <si>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</si>
  <si>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</si>
  <si>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</si>
  <si>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</si>
  <si>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</si>
  <si>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</si>
  <si>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</si>
  <si>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</si>
  <si>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</si>
  <si>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</si>
  <si>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</si>
  <si>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</si>
  <si>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</si>
  <si>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</si>
  <si>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</si>
  <si>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</si>
  <si>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</si>
  <si>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</si>
  <si>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</si>
  <si>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</si>
  <si>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</si>
  <si>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</si>
  <si>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</si>
  <si>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</si>
  <si>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</si>
  <si>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</si>
  <si>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</si>
  <si>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</si>
  <si>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</si>
  <si>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</si>
  <si>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</si>
  <si>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</si>
  <si>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</si>
  <si>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</si>
  <si>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</si>
  <si>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</si>
  <si>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</si>
  <si>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</si>
  <si>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</si>
  <si>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</si>
  <si>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</si>
  <si>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</si>
  <si>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</si>
  <si>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</si>
  <si>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</si>
  <si>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</si>
  <si>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</si>
  <si>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</si>
  <si>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</si>
  <si>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</si>
  <si>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</si>
  <si>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</si>
  <si>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</si>
  <si>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</si>
  <si>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</si>
  <si>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</si>
  <si>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</si>
  <si>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</si>
  <si>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</si>
  <si>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</si>
  <si>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</si>
  <si>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</si>
  <si>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</si>
  <si>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</si>
  <si>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</si>
  <si>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</si>
  <si>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</si>
  <si>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</si>
  <si>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</si>
  <si>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</si>
  <si>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</si>
  <si>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</si>
  <si>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</si>
  <si>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</si>
  <si>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</si>
  <si>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</si>
  <si>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</si>
  <si>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</si>
  <si>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</si>
  <si>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</si>
  <si>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</si>
  <si>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</si>
  <si>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</si>
  <si>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</si>
  <si>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</si>
  <si>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</si>
  <si>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</si>
  <si>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</si>
  <si>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</si>
  <si>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</si>
  <si>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</si>
  <si>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</si>
  <si>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</si>
  <si>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</si>
  <si>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</si>
  <si>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</si>
  <si>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</si>
  <si>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</si>
  <si>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</si>
  <si>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</si>
  <si>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</si>
  <si>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</si>
  <si>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</si>
  <si>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</si>
  <si>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</si>
  <si>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</si>
  <si>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</si>
  <si>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</si>
  <si>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</si>
  <si>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</si>
  <si>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</si>
  <si>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</si>
  <si>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</si>
  <si>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</si>
  <si>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</si>
  <si>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</si>
  <si>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</si>
  <si>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</si>
  <si>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</si>
  <si>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</si>
  <si>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</si>
  <si>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</si>
  <si>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</si>
  <si>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</si>
  <si>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</si>
  <si>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</si>
  <si>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</si>
  <si>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</si>
  <si>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</si>
  <si>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</si>
  <si>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</si>
  <si>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</si>
  <si>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</si>
  <si>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</si>
  <si>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</si>
  <si>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</si>
  <si>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</si>
  <si>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</si>
  <si>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</si>
  <si>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</si>
  <si>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</si>
  <si>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</si>
  <si>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</si>
  <si>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</si>
  <si>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</si>
  <si>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</si>
  <si>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</si>
  <si>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</si>
  <si>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</si>
  <si>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</si>
  <si>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</si>
  <si>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</si>
  <si>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</si>
  <si>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</si>
  <si>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</si>
  <si>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</si>
  <si>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</si>
  <si>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</si>
  <si>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</si>
  <si>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</si>
  <si>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</si>
  <si>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</si>
  <si>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</si>
  <si>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</si>
  <si>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</si>
  <si>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</si>
  <si>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</si>
  <si>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</si>
  <si>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</si>
  <si>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</si>
  <si>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</si>
  <si>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</si>
  <si>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</si>
  <si>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</si>
  <si>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</si>
  <si>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</si>
  <si>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</si>
  <si>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</si>
  <si>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</si>
  <si>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</si>
  <si>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</si>
  <si>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</si>
  <si>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</si>
  <si>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</si>
  <si>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</si>
  <si>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</si>
  <si>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</si>
  <si>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</si>
  <si>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</si>
  <si>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</si>
  <si>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</si>
  <si>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</si>
  <si>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</si>
  <si>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</si>
  <si>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</si>
  <si>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</si>
  <si>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</si>
  <si>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</si>
  <si>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</si>
  <si>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</si>
  <si>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</si>
  <si>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</si>
  <si>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</si>
  <si>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</si>
  <si>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</si>
  <si>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</si>
  <si>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</si>
  <si>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</si>
  <si>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</si>
  <si>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</si>
  <si>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</si>
  <si>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</si>
  <si>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</si>
  <si>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</si>
  <si>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</si>
  <si>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</si>
  <si>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</si>
  <si>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</si>
  <si>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</si>
  <si>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</si>
  <si>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</si>
  <si>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</si>
  <si>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</si>
  <si>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</si>
  <si>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</si>
  <si>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</si>
  <si>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</si>
  <si>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</si>
  <si>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</si>
  <si>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</si>
  <si>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</si>
  <si>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</si>
  <si>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</si>
  <si>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</si>
  <si>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</si>
  <si>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</si>
  <si>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</si>
  <si>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</si>
  <si>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</si>
  <si>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</si>
  <si>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</si>
  <si>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</si>
  <si>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</si>
  <si>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</si>
  <si>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</si>
  <si>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</si>
  <si>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</si>
  <si>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</si>
  <si>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</si>
  <si>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</si>
  <si>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</si>
  <si>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</si>
  <si>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</si>
  <si>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</si>
  <si>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</si>
  <si>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</si>
  <si>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</si>
  <si>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</si>
  <si>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</si>
  <si>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</si>
  <si>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</si>
  <si>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</si>
  <si>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</si>
  <si>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</si>
  <si>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</si>
  <si>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</si>
  <si>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</si>
  <si>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</si>
  <si>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</si>
  <si>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</si>
  <si>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</si>
  <si>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</si>
  <si>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</si>
  <si>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</si>
  <si>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</si>
  <si>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</si>
  <si>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</si>
  <si>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</si>
  <si>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</si>
  <si>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</si>
  <si>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</si>
  <si>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</si>
  <si>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</si>
  <si>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</si>
  <si>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</si>
  <si>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</si>
  <si>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</si>
  <si>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</si>
  <si>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</si>
  <si>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</si>
  <si>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</si>
  <si>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</si>
  <si>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</si>
  <si>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</si>
  <si>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</si>
  <si>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</si>
  <si>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</si>
  <si>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</si>
  <si>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</si>
  <si>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</si>
  <si>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</si>
  <si>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</si>
  <si>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</si>
  <si>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</si>
  <si>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</si>
  <si>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</si>
  <si>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</si>
  <si>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</si>
  <si>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</si>
  <si>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</si>
  <si>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</si>
  <si>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</si>
  <si>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</si>
  <si>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</si>
  <si>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</si>
  <si>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</si>
  <si>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</si>
  <si>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</si>
  <si>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</si>
  <si>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</si>
  <si>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</si>
  <si>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</si>
  <si>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</si>
  <si>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</si>
  <si>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</si>
  <si>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</si>
  <si>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</si>
  <si>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</si>
  <si>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</si>
  <si>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</si>
  <si>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</si>
  <si>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</si>
  <si>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</si>
  <si>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</si>
  <si>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</si>
  <si>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</si>
  <si>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</si>
  <si>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</si>
  <si>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</si>
  <si>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</si>
  <si>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</si>
  <si>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</si>
  <si>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</si>
  <si>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</si>
  <si>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</si>
  <si>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</si>
  <si>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</si>
  <si>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</si>
  <si>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</si>
  <si>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</si>
  <si>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</si>
  <si>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</si>
  <si>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</si>
  <si>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</si>
  <si>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</si>
  <si>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</si>
  <si>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</si>
  <si>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</si>
  <si>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</si>
  <si>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</si>
  <si>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</si>
  <si>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</si>
  <si>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</si>
  <si>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</si>
  <si>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</si>
  <si>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</si>
  <si>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</si>
  <si>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</si>
  <si>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</si>
  <si>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</si>
  <si>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</si>
  <si>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</si>
  <si>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</si>
  <si>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</si>
  <si>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</si>
  <si>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</si>
  <si>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</si>
  <si>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</si>
  <si>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</si>
  <si>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</si>
  <si>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</si>
  <si>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</si>
  <si>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</si>
  <si>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</si>
  <si>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</si>
  <si>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</si>
  <si>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</si>
  <si>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</si>
  <si>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</si>
  <si>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</si>
  <si>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</si>
  <si>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</si>
  <si>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</si>
  <si>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</si>
  <si>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</si>
  <si>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</si>
  <si>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</si>
  <si>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</si>
  <si>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</si>
  <si>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</si>
  <si>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</si>
  <si>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</si>
  <si>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</si>
  <si>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</si>
  <si>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</si>
  <si>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</si>
  <si>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</si>
  <si>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</si>
  <si>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</si>
  <si>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</si>
  <si>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</si>
  <si>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</si>
  <si>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</si>
  <si>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</si>
  <si>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</si>
  <si>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</si>
  <si>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</si>
  <si>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</si>
  <si>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</si>
  <si>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</si>
  <si>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</si>
  <si>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</si>
  <si>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</si>
  <si>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</si>
  <si>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</si>
  <si>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</si>
  <si>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</si>
  <si>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</si>
  <si>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</si>
  <si>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</si>
  <si>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</si>
  <si>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</si>
  <si>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</si>
  <si>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</si>
  <si>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</si>
  <si>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</si>
  <si>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</si>
  <si>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</si>
  <si>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</si>
  <si>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</si>
  <si>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</si>
  <si>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</si>
  <si>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</si>
  <si>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</si>
  <si>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</si>
  <si>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</si>
  <si>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</si>
  <si>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</si>
  <si>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</si>
  <si>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</si>
  <si>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</si>
  <si>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</si>
  <si>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</si>
  <si>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</si>
  <si>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</si>
  <si>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</si>
  <si>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</si>
  <si>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</si>
  <si>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</si>
  <si>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</si>
  <si>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</si>
  <si>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</si>
  <si>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</si>
  <si>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</si>
  <si>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</si>
  <si>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</si>
  <si>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</si>
  <si>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</si>
  <si>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</si>
  <si>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</si>
  <si>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</si>
  <si>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</si>
  <si>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</si>
  <si>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</si>
  <si>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</si>
  <si>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</si>
  <si>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</si>
  <si>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</si>
  <si>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</si>
  <si>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</si>
  <si>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</si>
  <si>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</si>
  <si>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</si>
  <si>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</si>
  <si>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</si>
  <si>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</si>
  <si>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</si>
  <si>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</si>
  <si>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</si>
  <si>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</si>
  <si>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</si>
  <si>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</si>
  <si>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</si>
  <si>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</si>
  <si>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</si>
  <si>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</si>
  <si>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</si>
  <si>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</si>
  <si>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</si>
  <si>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</si>
  <si>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</si>
  <si>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</si>
  <si>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</si>
  <si>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</si>
  <si>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</si>
  <si>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</si>
  <si>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</si>
  <si>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</si>
  <si>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</si>
  <si>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</si>
  <si>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</si>
  <si>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</si>
  <si>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</si>
  <si>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</si>
  <si>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</si>
  <si>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</si>
  <si>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</si>
  <si>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</si>
  <si>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</si>
  <si>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</si>
  <si>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</si>
  <si>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</si>
  <si>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</si>
  <si>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</si>
  <si>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</si>
  <si>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</si>
  <si>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</si>
  <si>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</si>
  <si>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</si>
  <si>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</si>
  <si>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</si>
  <si>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</si>
  <si>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</si>
  <si>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</si>
  <si>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</si>
  <si>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</si>
  <si>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</si>
  <si>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</si>
  <si>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</si>
  <si>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</si>
  <si>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</si>
  <si>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</si>
  <si>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</si>
  <si>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</si>
  <si>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</si>
  <si>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</si>
  <si>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</si>
  <si>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</si>
  <si>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</si>
  <si>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</si>
  <si>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</si>
  <si>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</si>
  <si>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</si>
  <si>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</si>
  <si>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</si>
  <si>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</si>
  <si>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</si>
  <si>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</si>
  <si>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</si>
  <si>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</si>
  <si>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</si>
  <si>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</si>
  <si>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</si>
  <si>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</si>
  <si>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</si>
  <si>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</si>
  <si>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</si>
  <si>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</si>
  <si>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</si>
  <si>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</si>
  <si>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</si>
  <si>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</si>
  <si>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</si>
  <si>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</si>
  <si>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</si>
  <si>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</si>
  <si>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</si>
  <si>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</si>
  <si>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</si>
  <si>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</si>
  <si>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</si>
  <si>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</si>
  <si>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</si>
  <si>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</si>
  <si>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</si>
  <si>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</si>
  <si>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</si>
  <si>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</si>
  <si>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</si>
  <si>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</si>
  <si>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</si>
  <si>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</si>
  <si>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</si>
  <si>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</si>
  <si>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</si>
  <si>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</si>
  <si>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</si>
  <si>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</si>
  <si>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</si>
  <si>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</si>
  <si>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</si>
  <si>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</si>
  <si>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</si>
  <si>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</si>
  <si>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</si>
  <si>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</si>
  <si>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</si>
  <si>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</si>
  <si>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</si>
  <si>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</si>
  <si>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</si>
  <si>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</si>
  <si>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</si>
  <si>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</si>
  <si>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</si>
  <si>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</si>
  <si>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</si>
  <si>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</si>
  <si>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</si>
  <si>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</si>
  <si>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</si>
  <si>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</si>
  <si>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</si>
  <si>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</si>
  <si>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</si>
  <si>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</si>
  <si>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</si>
  <si>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</si>
  <si>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</si>
  <si>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</si>
  <si>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</si>
  <si>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</si>
  <si>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</si>
  <si>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</si>
  <si>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</si>
  <si>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</si>
  <si>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</si>
  <si>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</si>
  <si>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</si>
  <si>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</si>
  <si>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</si>
  <si>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</si>
  <si>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</si>
  <si>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</si>
  <si>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</si>
  <si>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</si>
  <si>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</si>
  <si>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</si>
  <si>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</si>
  <si>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</si>
  <si>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</si>
  <si>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</si>
  <si>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</si>
  <si>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</si>
  <si>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</si>
  <si>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</si>
  <si>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</si>
  <si>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</si>
  <si>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</si>
  <si>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</si>
  <si>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</si>
  <si>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</si>
  <si>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</si>
  <si>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</si>
  <si>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</si>
  <si>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</si>
  <si>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</si>
  <si>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</si>
  <si>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</si>
  <si>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</si>
  <si>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</si>
  <si>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</si>
  <si>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</si>
  <si>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</si>
  <si>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</si>
  <si>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</si>
  <si>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</si>
  <si>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</si>
  <si>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</si>
  <si>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</si>
  <si>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</si>
  <si>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</si>
  <si>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</si>
  <si>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</si>
  <si>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</si>
  <si>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</si>
  <si>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</si>
  <si>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</si>
  <si>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</si>
  <si>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</si>
  <si>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</si>
  <si>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</si>
  <si>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</si>
  <si>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</si>
  <si>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</si>
  <si>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</si>
  <si>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</si>
  <si>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</si>
  <si>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</si>
  <si>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</si>
  <si>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</si>
  <si>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</si>
  <si>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</si>
  <si>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</si>
  <si>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</si>
  <si>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</si>
  <si>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</si>
  <si>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</si>
  <si>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</si>
  <si>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</si>
  <si>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</si>
  <si>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</si>
  <si>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</si>
  <si>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</si>
  <si>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</si>
  <si>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</si>
  <si>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</si>
  <si>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</si>
  <si>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</si>
  <si>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</si>
  <si>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</si>
  <si>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</si>
  <si>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</si>
  <si>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</si>
  <si>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</si>
  <si>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</si>
  <si>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</si>
  <si>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</si>
  <si>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</si>
  <si>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</si>
  <si>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</si>
  <si>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</si>
  <si>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</si>
  <si>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</si>
  <si>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</si>
  <si>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</si>
  <si>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</si>
  <si>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</si>
  <si>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</si>
  <si>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</si>
  <si>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</si>
  <si>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</si>
  <si>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</si>
  <si>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</si>
  <si>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</si>
  <si>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</si>
  <si>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</si>
  <si>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</si>
  <si>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</si>
  <si>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</si>
  <si>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</si>
  <si>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</si>
  <si>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</si>
  <si>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</si>
  <si>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</si>
  <si>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</si>
  <si>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</si>
  <si>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</si>
  <si>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</si>
  <si>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</si>
  <si>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</si>
  <si>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</si>
  <si>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</si>
  <si>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</si>
  <si>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</si>
  <si>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</si>
  <si>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</si>
  <si>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</si>
  <si>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</si>
  <si>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</si>
  <si>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</si>
  <si>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</si>
  <si>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</si>
  <si>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</si>
  <si>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</si>
  <si>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</si>
  <si>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</si>
  <si>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</si>
  <si>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</si>
  <si>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</si>
  <si>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</si>
  <si>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</si>
  <si>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</si>
  <si>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</si>
  <si>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</si>
  <si>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</si>
  <si>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</si>
  <si>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</si>
  <si>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</si>
  <si>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</si>
  <si>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</si>
  <si>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</si>
  <si>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</si>
  <si>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</si>
  <si>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</si>
  <si>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</si>
  <si>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</si>
  <si>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</si>
  <si>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</si>
  <si>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</si>
  <si>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</si>
  <si>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</si>
  <si>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</si>
  <si>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</si>
  <si>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</si>
  <si>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</si>
  <si>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</si>
  <si>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</si>
  <si>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</si>
  <si>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</si>
  <si>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</si>
  <si>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</si>
  <si>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</si>
  <si>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</si>
  <si>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</si>
  <si>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</si>
  <si>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</si>
  <si>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</si>
  <si>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</si>
  <si>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</si>
  <si>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</si>
  <si>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</si>
  <si>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</si>
  <si>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</si>
  <si>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</si>
  <si>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</si>
  <si>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</si>
  <si>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</si>
  <si>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</si>
  <si>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</si>
  <si>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</si>
  <si>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</si>
  <si>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</si>
  <si>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</si>
  <si>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</si>
  <si>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</si>
  <si>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</si>
  <si>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</si>
  <si>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</si>
  <si>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</si>
  <si>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</si>
  <si>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</si>
  <si>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</si>
  <si>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</si>
  <si>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</si>
  <si>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</si>
  <si>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</si>
  <si>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</si>
  <si>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</si>
  <si>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</si>
  <si>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</si>
  <si>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</si>
  <si>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</si>
  <si>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</si>
  <si>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</si>
  <si>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</si>
  <si>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</si>
  <si>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</si>
  <si>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</si>
  <si>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</si>
  <si>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</si>
  <si>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</si>
  <si>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</si>
  <si>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</si>
  <si>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</si>
  <si>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</si>
  <si>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</si>
  <si>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</si>
  <si>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</si>
  <si>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</si>
  <si>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</si>
  <si>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</si>
  <si>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</si>
  <si>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</si>
  <si>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</si>
  <si>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</si>
  <si>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</si>
  <si>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</si>
  <si>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</si>
  <si>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</si>
  <si>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</si>
  <si>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</si>
  <si>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</si>
  <si>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</si>
  <si>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</si>
  <si>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</si>
  <si>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</si>
  <si>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</si>
  <si>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</si>
  <si>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</si>
  <si>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</si>
  <si>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</si>
  <si>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</si>
  <si>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</si>
  <si>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</si>
  <si>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</si>
  <si>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</si>
  <si>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</si>
  <si>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</si>
  <si>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</si>
  <si>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</si>
  <si>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</si>
  <si>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</si>
  <si>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</si>
  <si>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</si>
  <si>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</si>
  <si>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</si>
  <si>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</si>
  <si>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</si>
  <si>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</si>
  <si>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</si>
  <si>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</si>
  <si>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</si>
  <si>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</si>
  <si>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</si>
  <si>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</si>
  <si>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</si>
  <si>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</si>
  <si>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</si>
  <si>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</si>
  <si>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</si>
  <si>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</si>
  <si>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</si>
  <si>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</si>
  <si>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</si>
  <si>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</si>
  <si>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</si>
  <si>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</si>
  <si>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</si>
  <si>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</si>
  <si>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</si>
  <si>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</si>
  <si>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</si>
  <si>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</si>
  <si>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</si>
  <si>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</si>
  <si>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</si>
  <si>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</si>
  <si>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</si>
  <si>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</si>
  <si>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</si>
  <si>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</si>
  <si>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</si>
  <si>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</si>
  <si>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</si>
  <si>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</si>
  <si>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</si>
  <si>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</si>
  <si>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</si>
  <si>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</si>
  <si>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</si>
  <si>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</si>
  <si>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</si>
  <si>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</si>
  <si>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</si>
  <si>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</si>
  <si>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</si>
  <si>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</si>
  <si>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</si>
  <si>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</si>
  <si>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</si>
  <si>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</si>
  <si>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</si>
  <si>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</si>
  <si>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</si>
  <si>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</si>
  <si>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</si>
  <si>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</si>
  <si>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</si>
  <si>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</si>
  <si>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</si>
  <si>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</si>
  <si>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</si>
  <si>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</si>
  <si>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</si>
  <si>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</si>
  <si>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</si>
  <si>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</si>
  <si>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</si>
  <si>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</si>
  <si>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</si>
  <si>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</si>
  <si>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</si>
  <si>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</si>
  <si>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</si>
  <si>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</si>
  <si>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</si>
  <si>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</si>
  <si>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</si>
  <si>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</si>
  <si>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</si>
  <si>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</si>
  <si>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</si>
  <si>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</si>
  <si>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</si>
  <si>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</si>
  <si>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</si>
  <si>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</si>
  <si>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</si>
  <si>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</si>
  <si>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</si>
  <si>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</si>
  <si>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</si>
  <si>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</si>
  <si>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</si>
  <si>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</si>
  <si>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</si>
  <si>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</si>
  <si>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</si>
  <si>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</si>
  <si>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</si>
  <si>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</si>
  <si>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</si>
  <si>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</si>
  <si>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</si>
  <si>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</si>
  <si>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</si>
  <si>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</si>
  <si>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</si>
  <si>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</si>
  <si>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</si>
  <si>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</si>
  <si>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</si>
  <si>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</si>
  <si>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</si>
  <si>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</si>
  <si>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</si>
  <si>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</si>
  <si>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</si>
  <si>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</si>
  <si>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</si>
  <si>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</si>
  <si>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</si>
  <si>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</si>
  <si>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</si>
  <si>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</si>
  <si>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</si>
  <si>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</si>
  <si>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</si>
  <si>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</si>
  <si>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</si>
  <si>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</si>
  <si>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</si>
  <si>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</si>
  <si>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</si>
  <si>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</si>
  <si>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</si>
  <si>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</si>
  <si>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</si>
  <si>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</si>
  <si>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</si>
  <si>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</si>
  <si>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</si>
  <si>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</si>
  <si>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</si>
  <si>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</si>
  <si>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</si>
  <si>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</si>
  <si>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</si>
  <si>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</si>
  <si>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</si>
  <si>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</si>
  <si>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</si>
  <si>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</si>
  <si>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</si>
  <si>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</si>
  <si>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</si>
  <si>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</si>
  <si>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</si>
  <si>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</si>
  <si>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</si>
  <si>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</si>
  <si>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</si>
  <si>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</si>
  <si>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</si>
  <si>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</si>
  <si>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</si>
  <si>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</si>
  <si>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</si>
  <si>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</si>
  <si>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</si>
  <si>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</si>
  <si>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</si>
  <si>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</si>
  <si>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</si>
  <si>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</si>
  <si>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</si>
  <si>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</si>
  <si>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</si>
  <si>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</si>
  <si>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</si>
  <si>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</si>
  <si>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</si>
  <si>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</si>
  <si>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</si>
  <si>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</si>
  <si>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</si>
  <si>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</si>
  <si>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</si>
  <si>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</si>
  <si>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</si>
  <si>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</si>
  <si>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</si>
  <si>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</si>
  <si>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</si>
  <si>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</si>
  <si>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</si>
  <si>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</si>
  <si>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</si>
  <si>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</si>
  <si>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</si>
  <si>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</si>
  <si>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</si>
  <si>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</si>
  <si>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</si>
  <si>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</si>
  <si>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</si>
  <si>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</si>
  <si>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</si>
  <si>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</si>
  <si>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</si>
  <si>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</si>
  <si>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</si>
  <si>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</si>
  <si>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</si>
  <si>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</si>
  <si>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</si>
  <si>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</si>
  <si>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</si>
  <si>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</si>
  <si>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</si>
  <si>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</si>
  <si>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</si>
  <si>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</si>
  <si>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</si>
  <si>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</si>
  <si>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</si>
  <si>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</si>
  <si>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</si>
  <si>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</si>
  <si>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</si>
  <si>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</si>
  <si>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</si>
  <si>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</si>
  <si>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</si>
  <si>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</si>
  <si>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</si>
  <si>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</si>
  <si>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</si>
  <si>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</si>
  <si>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</si>
  <si>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</si>
  <si>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</si>
  <si>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</si>
  <si>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</si>
  <si>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</si>
  <si>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</si>
  <si>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</si>
  <si>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</si>
  <si>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</si>
  <si>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</si>
  <si>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</si>
  <si>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</si>
  <si>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</si>
  <si>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</si>
  <si>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</si>
  <si>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</si>
  <si>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</si>
  <si>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</si>
  <si>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</si>
  <si>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</si>
  <si>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</si>
  <si>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</si>
  <si>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</si>
  <si>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</si>
  <si>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</si>
  <si>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</si>
  <si>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</si>
  <si>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</si>
  <si>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</si>
  <si>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</si>
  <si>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</si>
  <si>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</si>
  <si>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</si>
  <si>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</si>
  <si>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</si>
  <si>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</si>
  <si>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</si>
  <si>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</si>
  <si>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</si>
  <si>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</si>
  <si>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</si>
  <si>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</si>
  <si>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</si>
  <si>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</si>
  <si>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</si>
  <si>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</si>
  <si>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</si>
  <si>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</si>
  <si>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</si>
  <si>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</si>
  <si>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</si>
  <si>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</si>
  <si>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</si>
  <si>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</si>
  <si>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</si>
  <si>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</si>
  <si>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</si>
  <si>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</si>
  <si>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</si>
  <si>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</si>
  <si>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</si>
  <si>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</si>
  <si>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</si>
  <si>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</si>
  <si>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</si>
  <si>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</si>
  <si>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</si>
  <si>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</si>
  <si>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</si>
  <si>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</si>
  <si>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</si>
  <si>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</si>
  <si>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</si>
  <si>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</si>
  <si>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</si>
  <si>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</si>
  <si>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</si>
  <si>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</si>
  <si>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</si>
  <si>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</si>
  <si>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</si>
  <si>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</si>
  <si>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</si>
  <si>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</si>
  <si>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</si>
  <si>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</si>
  <si>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</si>
  <si>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</si>
  <si>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</si>
  <si>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</si>
  <si>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</si>
  <si>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</si>
  <si>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</si>
  <si>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</si>
  <si>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</si>
  <si>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</si>
  <si>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</si>
  <si>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</si>
  <si>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</si>
  <si>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</si>
  <si>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</si>
  <si>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</si>
  <si>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</si>
  <si>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</si>
  <si>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</si>
  <si>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</si>
  <si>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</si>
  <si>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</si>
  <si>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</si>
  <si>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</si>
  <si>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</si>
  <si>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</si>
  <si>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</si>
  <si>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</si>
  <si>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</si>
  <si>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</si>
  <si>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</si>
  <si>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</si>
  <si>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</si>
  <si>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</si>
  <si>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</si>
  <si>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</si>
  <si>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</si>
  <si>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</si>
  <si>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</si>
  <si>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</si>
  <si>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</si>
  <si>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</si>
  <si>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</si>
  <si>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</si>
  <si>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</si>
  <si>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</si>
  <si>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</si>
  <si>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</si>
  <si>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</si>
  <si>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</si>
  <si>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</si>
  <si>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</si>
  <si>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</si>
  <si>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</si>
  <si>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</si>
  <si>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</si>
  <si>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</si>
  <si>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</si>
  <si>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</si>
  <si>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</si>
  <si>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</si>
  <si>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</si>
  <si>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</si>
  <si>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</si>
  <si>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</si>
  <si>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</si>
  <si>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</si>
  <si>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</si>
  <si>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</si>
  <si>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</si>
  <si>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</si>
  <si>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</si>
  <si>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</si>
  <si>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</si>
  <si>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</si>
  <si>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</si>
  <si>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</si>
  <si>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</si>
  <si>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</si>
  <si>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</si>
  <si>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</si>
  <si>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</si>
  <si>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</si>
  <si>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</si>
  <si>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</si>
  <si>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</si>
  <si>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</si>
  <si>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</si>
  <si>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</si>
  <si>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</si>
  <si>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</si>
  <si>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</si>
  <si>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</si>
  <si>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</si>
  <si>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</si>
  <si>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</si>
  <si>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</si>
  <si>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</si>
  <si>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</si>
  <si>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</si>
  <si>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</si>
  <si>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</si>
  <si>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</si>
  <si>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</si>
  <si>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</si>
  <si>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</si>
  <si>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</si>
  <si>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</si>
  <si>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</si>
  <si>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</si>
  <si>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</si>
  <si>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</si>
  <si>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</si>
  <si>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</si>
  <si>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</si>
  <si>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</si>
  <si>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</si>
  <si>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</si>
  <si>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</si>
  <si>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</si>
  <si>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</si>
  <si>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</si>
  <si>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</si>
  <si>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</si>
  <si>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</si>
  <si>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</si>
  <si>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</si>
  <si>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</si>
  <si>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</si>
  <si>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</si>
  <si>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</si>
  <si>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</si>
  <si>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</si>
  <si>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</si>
  <si>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</si>
  <si>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</si>
  <si>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</si>
  <si>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</si>
  <si>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</si>
  <si>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</si>
  <si>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</si>
  <si>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</si>
  <si>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</si>
  <si>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</si>
  <si>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</si>
  <si>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</si>
  <si>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</si>
  <si>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</si>
  <si>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</si>
  <si>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</si>
  <si>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</si>
  <si>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</si>
  <si>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</si>
  <si>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</si>
  <si>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</si>
  <si>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</si>
  <si>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</si>
  <si>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</si>
  <si>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</si>
  <si>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</si>
  <si>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</si>
  <si>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</si>
  <si>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</si>
  <si>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</si>
  <si>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</si>
  <si>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</si>
  <si>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</si>
  <si>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</si>
  <si>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</si>
  <si>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</si>
  <si>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</si>
  <si>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</si>
  <si>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</si>
  <si>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</si>
  <si>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</si>
  <si>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</si>
  <si>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</si>
  <si>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</si>
  <si>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</si>
  <si>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</si>
  <si>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</si>
  <si>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</si>
  <si>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</si>
  <si>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</si>
  <si>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</si>
  <si>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</si>
  <si>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</si>
  <si>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</si>
  <si>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</si>
  <si>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</si>
  <si>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</si>
  <si>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</si>
  <si>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</si>
  <si>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</si>
  <si>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</si>
  <si>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</si>
  <si>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</si>
  <si>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</si>
  <si>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</si>
  <si>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</si>
  <si>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</si>
  <si>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</si>
  <si>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</si>
  <si>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</si>
  <si>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</si>
  <si>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</si>
  <si>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</si>
  <si>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</si>
  <si>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</si>
  <si>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</si>
  <si>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</si>
  <si>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</si>
  <si>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</si>
  <si>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</si>
  <si>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</si>
  <si>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</si>
  <si>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</si>
  <si>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</si>
  <si>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</si>
  <si>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</si>
  <si>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</si>
  <si>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</si>
  <si>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</si>
  <si>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</si>
  <si>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</si>
  <si>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</si>
  <si>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</si>
  <si>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</si>
  <si>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</si>
  <si>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</si>
  <si>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</si>
  <si>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</si>
  <si>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</si>
  <si>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</si>
  <si>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</si>
  <si>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</si>
  <si>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</si>
  <si>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</si>
  <si>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</si>
  <si>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</si>
  <si>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</si>
  <si>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</si>
  <si>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</si>
  <si>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</si>
  <si>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</si>
  <si>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</si>
  <si>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</si>
  <si>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</si>
  <si>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</si>
  <si>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</si>
  <si>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</si>
  <si>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</si>
  <si>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</si>
  <si>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</si>
  <si>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</si>
  <si>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</si>
  <si>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</si>
  <si>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</si>
  <si>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</si>
  <si>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</si>
  <si>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</si>
  <si>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</si>
  <si>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</si>
  <si>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</si>
  <si>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</si>
  <si>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</si>
  <si>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</si>
  <si>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</si>
  <si>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</si>
  <si>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</si>
  <si>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</si>
  <si>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</si>
  <si>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</si>
  <si>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</si>
  <si>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</si>
  <si>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</si>
  <si>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</si>
  <si>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</si>
  <si>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</si>
  <si>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</si>
  <si>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</si>
  <si>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</si>
  <si>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</si>
  <si>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</si>
  <si>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</si>
  <si>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</si>
  <si>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</si>
  <si>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</si>
  <si>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</si>
  <si>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</si>
  <si>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</si>
  <si>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</si>
  <si>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</si>
  <si>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</si>
  <si>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</si>
  <si>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</si>
  <si>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</si>
  <si>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</si>
  <si>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</si>
  <si>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</si>
  <si>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</si>
  <si>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</si>
  <si>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</si>
  <si>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</si>
  <si>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</si>
  <si>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</si>
  <si>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</si>
  <si>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</si>
  <si>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</si>
  <si>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</si>
  <si>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</si>
  <si>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</si>
  <si>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</si>
  <si>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</si>
  <si>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</si>
  <si>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</si>
  <si>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</si>
  <si>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</si>
  <si>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</si>
  <si>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</si>
  <si>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</si>
  <si>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</si>
  <si>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</si>
  <si>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</si>
  <si>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</si>
  <si>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</si>
  <si>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</si>
  <si>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</si>
  <si>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</si>
  <si>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</si>
  <si>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</si>
  <si>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</si>
  <si>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</si>
  <si>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</si>
  <si>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</si>
  <si>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</si>
  <si>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</si>
  <si>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</si>
  <si>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</si>
  <si>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</si>
  <si>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</si>
  <si>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</si>
  <si>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</si>
  <si>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</si>
  <si>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</si>
  <si>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</si>
  <si>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</si>
  <si>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</si>
  <si>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</si>
  <si>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</si>
  <si>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</si>
  <si>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</si>
  <si>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</si>
  <si>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</si>
  <si>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</si>
  <si>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</si>
  <si>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</si>
  <si>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</si>
  <si>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</si>
  <si>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</si>
  <si>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</si>
  <si>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</si>
  <si>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</si>
  <si>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</si>
  <si>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</si>
  <si>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</si>
  <si>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</si>
  <si>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</si>
  <si>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</si>
  <si>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</si>
  <si>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</si>
  <si>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</si>
  <si>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</si>
  <si>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</si>
  <si>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</si>
  <si>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</si>
  <si>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</si>
  <si>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</si>
  <si>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</si>
  <si>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</si>
  <si>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</si>
  <si>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</si>
  <si>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</si>
  <si>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</si>
  <si>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</si>
  <si>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</si>
  <si>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</si>
  <si>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</si>
  <si>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</si>
  <si>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</si>
  <si>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</si>
  <si>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</si>
  <si>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</si>
  <si>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</si>
  <si>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</si>
  <si>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</si>
  <si>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</si>
  <si>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</si>
  <si>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</si>
  <si>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</si>
  <si>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</si>
  <si>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</si>
  <si>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</si>
  <si>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</si>
  <si>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</si>
  <si>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</si>
  <si>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</si>
  <si>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</si>
  <si>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</si>
  <si>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</si>
  <si>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</si>
  <si>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</si>
  <si>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</si>
  <si>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</si>
  <si>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</si>
  <si>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</si>
  <si>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</si>
  <si>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</si>
  <si>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</si>
  <si>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</si>
  <si>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</si>
  <si>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</si>
  <si>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</si>
  <si>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</si>
  <si>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</si>
  <si>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</si>
  <si>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</si>
  <si>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</si>
  <si>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</si>
  <si>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</si>
  <si>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</si>
  <si>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</si>
  <si>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</si>
  <si>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</si>
  <si>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</si>
  <si>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</si>
  <si>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</si>
  <si>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</si>
  <si>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</si>
  <si>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</si>
  <si>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</si>
  <si>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</si>
  <si>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</si>
  <si>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</si>
  <si>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</si>
  <si>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</si>
  <si>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</si>
  <si>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</si>
  <si>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</si>
  <si>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</si>
  <si>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</si>
  <si>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</si>
  <si>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</si>
  <si>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</si>
  <si>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</si>
  <si>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</si>
  <si>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</si>
  <si>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</si>
  <si>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</si>
  <si>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</si>
  <si>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</si>
  <si>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</si>
  <si>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</si>
  <si>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</si>
  <si>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</si>
  <si>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</si>
  <si>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</si>
  <si>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</si>
  <si>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</si>
  <si>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</si>
  <si>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</si>
  <si>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</si>
  <si>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</si>
  <si>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</si>
  <si>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</si>
  <si>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</si>
  <si>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</si>
  <si>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</si>
  <si>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</si>
  <si>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</si>
  <si>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</si>
  <si>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</si>
  <si>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</si>
  <si>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</si>
  <si>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</si>
  <si>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</si>
  <si>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</si>
  <si>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</si>
  <si>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</si>
  <si>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</si>
  <si>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</si>
  <si>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</si>
  <si>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</si>
  <si>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</si>
  <si>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</si>
  <si>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</si>
  <si>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</si>
  <si>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</si>
  <si>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</si>
  <si>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</si>
  <si>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</si>
  <si>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</si>
  <si>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</si>
  <si>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</si>
  <si>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</si>
  <si>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</si>
  <si>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</si>
  <si>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</si>
  <si>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</si>
  <si>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</si>
  <si>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</si>
  <si>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</si>
  <si>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</si>
  <si>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</si>
  <si>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</si>
  <si>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</si>
  <si>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</si>
  <si>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</si>
  <si>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</si>
  <si>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</si>
  <si>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</si>
  <si>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</si>
  <si>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</si>
  <si>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</si>
  <si>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</si>
  <si>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</si>
  <si>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</si>
  <si>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</si>
  <si>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</si>
  <si>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</si>
  <si>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</si>
  <si>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</si>
  <si>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</si>
  <si>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</si>
  <si>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</si>
  <si>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</si>
  <si>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</si>
  <si>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</si>
  <si>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</si>
  <si>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</si>
  <si>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</si>
  <si>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</si>
  <si>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</si>
  <si>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</si>
  <si>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</si>
  <si>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</si>
  <si>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</si>
  <si>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</si>
  <si>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</si>
  <si>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</si>
  <si>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</si>
  <si>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</si>
  <si>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</si>
  <si>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</si>
  <si>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</si>
  <si>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</si>
  <si>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</si>
  <si>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</si>
  <si>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</si>
  <si>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</si>
  <si>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</si>
  <si>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</si>
  <si>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</si>
  <si>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</si>
  <si>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</si>
  <si>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</si>
  <si>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</si>
  <si>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</si>
  <si>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</si>
  <si>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</si>
  <si>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</si>
  <si>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</si>
  <si>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</si>
  <si>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</si>
  <si>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</si>
  <si>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</si>
  <si>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</si>
  <si>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</si>
  <si>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</si>
  <si>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</si>
  <si>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</si>
  <si>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</si>
  <si>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</si>
  <si>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</si>
  <si>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</si>
  <si>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</si>
  <si>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</si>
  <si>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</si>
  <si>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</si>
  <si>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</si>
  <si>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</si>
  <si>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</si>
  <si>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</si>
  <si>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</si>
  <si>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</si>
  <si>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</si>
  <si>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</si>
  <si>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</si>
  <si>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</si>
  <si>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</si>
  <si>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</si>
  <si>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</si>
  <si>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</si>
  <si>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</si>
  <si>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</si>
  <si>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</si>
  <si>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</si>
  <si>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</si>
  <si>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</si>
  <si>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</si>
  <si>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</si>
  <si>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</si>
  <si>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</si>
  <si>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</si>
  <si>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</si>
  <si>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</si>
  <si>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</si>
  <si>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</si>
  <si>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</si>
  <si>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</si>
  <si>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</si>
  <si>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</si>
  <si>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</si>
  <si>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</si>
  <si>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</si>
  <si>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</si>
  <si>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</si>
  <si>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</si>
  <si>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</si>
  <si>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</si>
  <si>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</si>
  <si>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</si>
  <si>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</si>
  <si>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</si>
  <si>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</si>
  <si>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</si>
  <si>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</si>
  <si>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</si>
  <si>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</si>
  <si>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</si>
  <si>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</si>
  <si>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</si>
  <si>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</si>
  <si>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</si>
  <si>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</si>
  <si>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</si>
  <si>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</si>
  <si>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</si>
  <si>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</si>
  <si>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</si>
  <si>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</si>
  <si>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</si>
  <si>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</si>
  <si>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</si>
  <si>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</si>
  <si>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</si>
  <si>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</si>
  <si>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</si>
  <si>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</si>
  <si>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</si>
  <si>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</si>
  <si>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</si>
  <si>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</si>
  <si>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</si>
  <si>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</si>
  <si>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</si>
  <si>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</si>
  <si>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</si>
  <si>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</si>
  <si>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</si>
  <si>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</si>
  <si>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</si>
  <si>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</si>
  <si>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</si>
  <si>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</si>
  <si>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</si>
  <si>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</si>
  <si>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</si>
  <si>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</si>
  <si>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</si>
  <si>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</si>
  <si>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</si>
  <si>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</si>
  <si>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</si>
  <si>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</si>
  <si>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</si>
  <si>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</si>
  <si>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</si>
  <si>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</si>
  <si>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</si>
  <si>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</si>
  <si>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</si>
  <si>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</si>
  <si>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</si>
  <si>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</si>
  <si>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</si>
  <si>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</si>
  <si>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</si>
  <si>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</si>
  <si>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</si>
  <si>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</si>
  <si>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</si>
  <si>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</si>
  <si>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</si>
  <si>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</si>
  <si>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</si>
  <si>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</si>
  <si>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</si>
  <si>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</si>
  <si>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</si>
  <si>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</si>
  <si>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</si>
  <si>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</si>
  <si>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</si>
  <si>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</si>
  <si>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</si>
  <si>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</si>
  <si>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</si>
  <si>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</si>
  <si>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</si>
  <si>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</si>
  <si>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</si>
  <si>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</si>
  <si>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</si>
  <si>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</si>
  <si>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</si>
  <si>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</si>
  <si>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</si>
  <si>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</si>
  <si>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</si>
  <si>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</si>
  <si>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</si>
  <si>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</si>
  <si>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</si>
  <si>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</si>
  <si>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</si>
  <si>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</si>
  <si>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</si>
  <si>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</si>
  <si>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</si>
  <si>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</si>
  <si>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</si>
  <si>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</si>
  <si>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</si>
  <si>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</si>
  <si>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</si>
  <si>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</si>
  <si>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</si>
  <si>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</si>
  <si>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</si>
  <si>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</si>
  <si>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</si>
  <si>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</si>
  <si>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</si>
  <si>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</si>
  <si>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</si>
  <si>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</si>
  <si>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</si>
  <si>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</si>
  <si>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</si>
  <si>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</si>
  <si>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</si>
  <si>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</si>
  <si>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</si>
  <si>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</si>
  <si>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</si>
  <si>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</si>
  <si>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</si>
  <si>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</si>
  <si>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</si>
  <si>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</si>
  <si>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</si>
  <si>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</si>
  <si>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</si>
  <si>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</si>
  <si>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</si>
  <si>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</si>
  <si>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</si>
  <si>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</si>
  <si>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</si>
  <si>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</si>
  <si>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</si>
  <si>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</si>
  <si>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</si>
  <si>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</si>
  <si>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</si>
  <si>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</si>
  <si>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</si>
  <si>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</si>
  <si>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</si>
  <si>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</si>
  <si>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</si>
  <si>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</si>
  <si>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</si>
  <si>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</si>
  <si>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</si>
  <si>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</si>
  <si>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</si>
  <si>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</si>
  <si>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</si>
  <si>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</si>
  <si>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</si>
  <si>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</si>
  <si>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</si>
  <si>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</si>
  <si>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</si>
  <si>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</si>
  <si>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</si>
  <si>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</si>
  <si>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</si>
  <si>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</si>
  <si>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</si>
  <si>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</si>
  <si>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</si>
  <si>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</si>
  <si>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</si>
  <si>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</si>
  <si>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</si>
  <si>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</si>
  <si>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</si>
  <si>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</si>
  <si>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</si>
  <si>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</si>
  <si>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</si>
  <si>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</si>
  <si>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</si>
  <si>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</si>
  <si>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</si>
  <si>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</si>
  <si>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</si>
  <si>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</si>
  <si>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</si>
  <si>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</si>
  <si>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</si>
  <si>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</si>
  <si>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</si>
  <si>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</si>
  <si>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</si>
  <si>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</si>
  <si>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</si>
  <si>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</si>
  <si>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</si>
  <si>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</si>
  <si>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</si>
  <si>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</si>
  <si>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</si>
  <si>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</si>
  <si>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</si>
  <si>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</si>
  <si>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</si>
  <si>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</si>
  <si>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</si>
  <si>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</si>
  <si>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</si>
  <si>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</si>
  <si>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</si>
  <si>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</si>
  <si>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</si>
  <si>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</si>
  <si>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</si>
  <si>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</si>
  <si>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</si>
  <si>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</si>
  <si>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</si>
  <si>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</si>
  <si>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</si>
  <si>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</si>
  <si>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</si>
  <si>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</si>
  <si>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</si>
  <si>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</si>
  <si>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</si>
  <si>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</si>
  <si>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</si>
  <si>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</si>
  <si>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</si>
  <si>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</si>
  <si>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</si>
  <si>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</si>
  <si>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</si>
  <si>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</si>
  <si>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</si>
  <si>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</si>
  <si>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</si>
  <si>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</si>
  <si>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</si>
  <si>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</si>
  <si>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</si>
  <si>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</si>
  <si>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</si>
  <si>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</si>
  <si>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</si>
  <si>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</si>
  <si>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</si>
  <si>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</si>
  <si>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</si>
  <si>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</si>
  <si>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</si>
  <si>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</si>
  <si>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</si>
  <si>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</si>
  <si>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</si>
  <si>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</si>
  <si>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</si>
  <si>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</si>
  <si>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</si>
  <si>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</si>
  <si>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</si>
  <si>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</si>
  <si>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</si>
  <si>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</si>
  <si>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</si>
  <si>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</si>
  <si>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</si>
  <si>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</si>
  <si>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</si>
  <si>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</si>
  <si>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</si>
  <si>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</si>
  <si>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</si>
  <si>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</si>
  <si>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</si>
  <si>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</si>
  <si>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</si>
  <si>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</si>
  <si>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</si>
  <si>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</si>
  <si>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</si>
  <si>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</si>
  <si>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</si>
  <si>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</si>
  <si>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</si>
  <si>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</si>
  <si>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</si>
  <si>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</si>
  <si>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</si>
  <si>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</si>
  <si>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</si>
  <si>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</si>
  <si>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</si>
  <si>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</si>
  <si>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</si>
  <si>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</si>
  <si>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</si>
  <si>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</si>
  <si>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</si>
  <si>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</si>
  <si>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</si>
  <si>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</si>
  <si>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</si>
  <si>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</si>
  <si>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</si>
  <si>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</si>
  <si>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</si>
  <si>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</si>
  <si>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</si>
  <si>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</si>
  <si>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</si>
  <si>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</si>
  <si>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</si>
  <si>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</si>
  <si>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</si>
  <si>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</si>
  <si>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</si>
  <si>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</si>
  <si>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</si>
  <si>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</si>
  <si>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</si>
  <si>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</si>
  <si>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</si>
  <si>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</si>
  <si>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</si>
  <si>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</si>
  <si>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</si>
  <si>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</si>
  <si>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</si>
  <si>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</si>
  <si>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</si>
  <si>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</si>
  <si>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</si>
  <si>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</si>
  <si>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</si>
  <si>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</si>
  <si>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</si>
  <si>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</si>
  <si>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</si>
  <si>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</si>
  <si>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</si>
  <si>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</si>
  <si>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</si>
  <si>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</si>
  <si>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</si>
  <si>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</si>
  <si>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</si>
  <si>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</si>
  <si>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</si>
  <si>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</si>
  <si>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</si>
  <si>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</si>
  <si>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</si>
  <si>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</si>
  <si>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</si>
  <si>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</si>
  <si>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</si>
  <si>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</si>
  <si>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</si>
  <si>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</si>
  <si>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</si>
  <si>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</si>
  <si>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</si>
  <si>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</si>
  <si>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</si>
  <si>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</si>
  <si>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</si>
  <si>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</si>
  <si>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</si>
  <si>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</si>
  <si>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</si>
  <si>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</si>
  <si>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</si>
  <si>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</si>
  <si>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</si>
  <si>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</si>
  <si>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</si>
  <si>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</si>
  <si>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</si>
  <si>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</si>
  <si>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</si>
  <si>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</si>
  <si>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</si>
  <si>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</si>
  <si>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</si>
  <si>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</si>
  <si>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</si>
  <si>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</si>
  <si>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</si>
  <si>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</si>
  <si>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</si>
  <si>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</si>
  <si>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</si>
  <si>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</si>
  <si>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</si>
  <si>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</si>
  <si>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</si>
  <si>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</si>
  <si>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</si>
  <si>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</si>
  <si>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</si>
  <si>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</si>
  <si>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</si>
  <si>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</si>
  <si>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</si>
  <si>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</si>
  <si>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</si>
  <si>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</si>
  <si>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</si>
  <si>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</si>
  <si>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</si>
  <si>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</si>
  <si>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</si>
  <si>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</si>
  <si>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</si>
  <si>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</si>
  <si>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</si>
  <si>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</si>
  <si>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</si>
  <si>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</si>
  <si>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</si>
  <si>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</si>
  <si>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</si>
  <si>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</si>
  <si>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</si>
  <si>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</si>
  <si>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</si>
  <si>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</si>
  <si>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</si>
  <si>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</si>
  <si>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</si>
  <si>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</si>
  <si>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</si>
  <si>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</si>
  <si>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</si>
  <si>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</si>
  <si>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</si>
  <si>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</si>
  <si>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</si>
  <si>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</si>
  <si>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</si>
  <si>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</si>
  <si>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</si>
  <si>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</si>
  <si>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</si>
  <si>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</si>
  <si>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</si>
  <si>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</si>
  <si>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</si>
  <si>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</si>
  <si>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</si>
  <si>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</si>
  <si>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</si>
  <si>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</si>
  <si>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</si>
  <si>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</si>
  <si>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</si>
  <si>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</si>
  <si>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</si>
  <si>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</si>
  <si>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</si>
  <si>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</si>
  <si>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</si>
  <si>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</si>
  <si>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</si>
  <si>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</si>
  <si>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</si>
  <si>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</si>
  <si>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</si>
  <si>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</si>
  <si>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</si>
  <si>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</si>
  <si>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</si>
  <si>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</si>
  <si>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</si>
  <si>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</si>
  <si>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</si>
  <si>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</si>
  <si>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</si>
  <si>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</si>
  <si>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</si>
  <si>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</si>
  <si>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</si>
  <si>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</si>
  <si>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</si>
  <si>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</si>
  <si>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</si>
  <si>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</si>
  <si>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</si>
  <si>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</si>
  <si>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</si>
  <si>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</si>
  <si>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</si>
  <si>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</si>
  <si>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</si>
  <si>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</si>
  <si>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</si>
  <si>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</si>
  <si>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</si>
  <si>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</si>
  <si>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</si>
  <si>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</si>
  <si>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</si>
  <si>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</si>
  <si>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</si>
  <si>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</si>
  <si>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</si>
  <si>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</si>
  <si>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</si>
  <si>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</si>
  <si>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</si>
  <si>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</si>
  <si>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</si>
  <si>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</si>
  <si>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</si>
  <si>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</si>
  <si>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</si>
  <si>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</si>
  <si>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</si>
  <si>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</si>
  <si>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</si>
  <si>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</si>
  <si>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</si>
  <si>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</si>
  <si>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</si>
  <si>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</si>
  <si>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</si>
  <si>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</si>
  <si>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</si>
  <si>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</si>
  <si>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</si>
  <si>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</si>
  <si>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</si>
  <si>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</si>
  <si>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</si>
  <si>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</si>
  <si>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</si>
  <si>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</si>
  <si>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</si>
  <si>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</si>
  <si>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</si>
  <si>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</si>
  <si>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</si>
  <si>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</si>
  <si>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</si>
  <si>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</si>
  <si>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</si>
  <si>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</si>
  <si>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</si>
  <si>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</si>
  <si>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</si>
  <si>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</si>
  <si>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</si>
  <si>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</si>
  <si>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</si>
  <si>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</si>
  <si>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</si>
  <si>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</si>
  <si>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</si>
  <si>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</si>
  <si>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</si>
  <si>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</si>
  <si>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</si>
  <si>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</si>
  <si>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</si>
  <si>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</si>
  <si>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</si>
  <si>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</si>
  <si>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</si>
  <si>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</si>
  <si>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</si>
  <si>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</si>
  <si>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</si>
  <si>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</si>
  <si>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</si>
  <si>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</si>
  <si>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</si>
  <si>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</si>
  <si>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</si>
  <si>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</si>
  <si>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</si>
  <si>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</si>
  <si>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</si>
  <si>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</si>
  <si>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</si>
  <si>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</si>
  <si>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</si>
  <si>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</si>
  <si>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</si>
  <si>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</si>
  <si>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</si>
  <si>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</si>
  <si>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</si>
  <si>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</si>
  <si>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</si>
  <si>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</si>
  <si>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</si>
  <si>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</si>
  <si>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</si>
  <si>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</si>
  <si>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</si>
  <si>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</si>
  <si>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</si>
  <si>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</si>
  <si>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</si>
  <si>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</si>
  <si>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</si>
  <si>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</si>
  <si>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</si>
  <si>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</si>
  <si>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</si>
  <si>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</si>
  <si>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</si>
  <si>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</si>
  <si>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</si>
  <si>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</si>
  <si>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</si>
  <si>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</si>
  <si>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</si>
  <si>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</si>
  <si>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</si>
  <si>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</si>
  <si>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</si>
  <si>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</si>
  <si>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</si>
  <si>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</si>
  <si>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</si>
  <si>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</si>
  <si>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</si>
  <si>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</si>
  <si>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</si>
  <si>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</si>
  <si>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</si>
  <si>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</si>
  <si>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</si>
  <si>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</si>
  <si>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</si>
  <si>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</si>
  <si>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</si>
  <si>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</si>
  <si>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</si>
  <si>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</si>
  <si>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</si>
  <si>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</si>
  <si>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</si>
  <si>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</si>
  <si>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</si>
  <si>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</si>
  <si>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</si>
  <si>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</si>
  <si>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</si>
  <si>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</si>
  <si>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</si>
  <si>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</si>
  <si>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</si>
  <si>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</si>
  <si>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</si>
  <si>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</si>
  <si>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</si>
  <si>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</si>
  <si>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</si>
  <si>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</si>
  <si>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</si>
  <si>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</si>
  <si>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</si>
  <si>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</si>
  <si>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</si>
  <si>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</si>
  <si>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</si>
  <si>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</si>
  <si>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</si>
  <si>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</si>
  <si>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</si>
  <si>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</si>
  <si>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</si>
  <si>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</si>
  <si>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</si>
  <si>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</si>
  <si>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</si>
  <si>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</si>
  <si>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</si>
  <si>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</si>
  <si>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</si>
  <si>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</si>
  <si>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</si>
  <si>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</si>
  <si>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</si>
  <si>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</si>
  <si>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</si>
  <si>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</si>
  <si>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</si>
  <si>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</si>
  <si>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</si>
  <si>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</si>
  <si>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</si>
  <si>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</si>
  <si>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</si>
  <si>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</si>
  <si>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</si>
  <si>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</si>
  <si>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</si>
  <si>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</si>
  <si>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</si>
  <si>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</si>
  <si>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</si>
  <si>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</si>
  <si>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</si>
  <si>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</si>
  <si>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</si>
  <si>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</si>
  <si>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</si>
  <si>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</si>
  <si>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</si>
  <si>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</si>
  <si>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</si>
  <si>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</si>
  <si>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</si>
  <si>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</si>
  <si>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</si>
  <si>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</si>
  <si>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</si>
  <si>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</si>
  <si>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</si>
  <si>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</si>
  <si>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</si>
  <si>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</si>
  <si>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</si>
  <si>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</si>
  <si>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</si>
  <si>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</si>
  <si>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</si>
  <si>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</si>
  <si>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</si>
  <si>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</si>
  <si>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</si>
  <si>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</si>
  <si>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</si>
  <si>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</si>
  <si>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</si>
  <si>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</si>
  <si>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</si>
  <si>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</si>
  <si>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</si>
  <si>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</si>
  <si>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</si>
  <si>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</si>
  <si>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</si>
  <si>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</si>
  <si>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</si>
  <si>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</si>
  <si>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</si>
  <si>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</si>
  <si>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</si>
  <si>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</si>
  <si>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</si>
  <si>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</si>
  <si>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</si>
  <si>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</si>
  <si>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</si>
  <si>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</si>
  <si>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</si>
  <si>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</si>
  <si>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</si>
  <si>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</si>
  <si>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</si>
  <si>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</si>
  <si>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</si>
  <si>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</si>
  <si>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</si>
  <si>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</si>
  <si>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</si>
  <si>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</si>
  <si>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</si>
  <si>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</si>
  <si>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</si>
  <si>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</si>
  <si>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</si>
  <si>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</si>
  <si>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</si>
  <si>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</si>
  <si>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</si>
  <si>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</si>
  <si>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</si>
  <si>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</si>
  <si>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</si>
  <si>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</si>
  <si>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</si>
  <si>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</si>
  <si>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</si>
  <si>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</si>
  <si>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</si>
  <si>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</si>
  <si>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</si>
  <si>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</si>
  <si>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</si>
  <si>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</si>
  <si>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</si>
  <si>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</si>
  <si>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</si>
  <si>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</si>
  <si>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</si>
  <si>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</si>
  <si>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</si>
  <si>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</si>
  <si>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</si>
  <si>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</si>
  <si>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</si>
  <si>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</si>
  <si>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</si>
  <si>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</si>
  <si>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</si>
  <si>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</si>
  <si>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</si>
  <si>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</si>
  <si>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</si>
  <si>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</si>
  <si>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</si>
  <si>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</si>
  <si>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</si>
  <si>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</si>
  <si>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</si>
  <si>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</si>
  <si>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</si>
  <si>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</si>
  <si>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</si>
  <si>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</si>
  <si>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</si>
  <si>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</si>
  <si>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</si>
  <si>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</si>
  <si>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</si>
  <si>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</si>
  <si>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</si>
  <si>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</si>
  <si>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</si>
  <si>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</si>
  <si>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</si>
  <si>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</si>
  <si>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</si>
  <si>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</si>
  <si>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</si>
  <si>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</si>
  <si>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</si>
  <si>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</si>
  <si>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</si>
  <si>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</si>
  <si>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</si>
  <si>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</si>
  <si>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</si>
  <si>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</si>
  <si>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</si>
  <si>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</si>
  <si>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</si>
  <si>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</si>
  <si>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</si>
  <si>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</si>
  <si>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</si>
  <si>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</si>
  <si>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</si>
  <si>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</si>
  <si>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</si>
  <si>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</si>
  <si>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</si>
  <si>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</si>
  <si>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</si>
  <si>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</si>
  <si>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</si>
  <si>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</si>
  <si>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</si>
  <si>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</si>
  <si>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</si>
  <si>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</si>
  <si>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</si>
  <si>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</si>
  <si>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</si>
  <si>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</si>
  <si>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</si>
  <si>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</si>
  <si>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</si>
  <si>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</si>
  <si>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</si>
  <si>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</si>
  <si>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</si>
  <si>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</si>
  <si>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</si>
  <si>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</si>
  <si>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</si>
  <si>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</si>
  <si>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</si>
  <si>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</si>
  <si>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</si>
  <si>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</si>
  <si>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</si>
  <si>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</si>
  <si>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</si>
  <si>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</si>
  <si>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</si>
  <si>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</si>
  <si>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</si>
  <si>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</si>
  <si>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</si>
  <si>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</si>
  <si>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</si>
  <si>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</si>
  <si>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</si>
  <si>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</si>
  <si>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</si>
  <si>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</si>
  <si>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</si>
  <si>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</si>
  <si>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</si>
  <si>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</si>
  <si>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</si>
  <si>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</si>
  <si>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</si>
  <si>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</si>
  <si>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</si>
  <si>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</si>
  <si>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</si>
  <si>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</si>
  <si>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</si>
  <si>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</si>
  <si>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</si>
  <si>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</si>
  <si>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</si>
  <si>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</si>
  <si>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</si>
  <si>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</si>
  <si>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</si>
  <si>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</si>
  <si>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</si>
  <si>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</si>
  <si>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</si>
  <si>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</si>
  <si>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</si>
  <si>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</si>
  <si>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</si>
  <si>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</si>
  <si>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</si>
  <si>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</si>
  <si>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</si>
  <si>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</si>
  <si>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</si>
  <si>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</si>
  <si>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</si>
  <si>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</si>
  <si>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</si>
  <si>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</si>
  <si>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</si>
  <si>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</si>
  <si>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</si>
  <si>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</si>
  <si>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</si>
  <si>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</si>
  <si>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</si>
  <si>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</si>
  <si>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</si>
  <si>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</si>
  <si>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</si>
  <si>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</si>
  <si>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</si>
  <si>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</si>
  <si>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</si>
  <si>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</si>
  <si>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</si>
  <si>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</si>
  <si>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</si>
  <si>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</si>
  <si>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</si>
  <si>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</si>
  <si>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</si>
  <si>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</si>
  <si>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</si>
  <si>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</si>
  <si>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</si>
  <si>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</si>
  <si>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</si>
  <si>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</si>
  <si>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</si>
  <si>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</si>
  <si>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</si>
  <si>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</si>
  <si>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</si>
  <si>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</si>
  <si>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</si>
  <si>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</si>
  <si>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</si>
  <si>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</si>
  <si>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</si>
  <si>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</si>
  <si>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</si>
  <si>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</si>
  <si>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</si>
  <si>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</si>
  <si>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</si>
  <si>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</si>
  <si>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</si>
  <si>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</si>
  <si>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</si>
  <si>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</si>
  <si>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</si>
  <si>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</si>
  <si>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</si>
  <si>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</si>
  <si>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</si>
  <si>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</si>
  <si>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</si>
  <si>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</si>
  <si>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</si>
  <si>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</si>
  <si>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</si>
  <si>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</si>
  <si>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</si>
  <si>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</si>
  <si>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</si>
  <si>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</si>
  <si>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</si>
  <si>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</si>
  <si>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</si>
  <si>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</si>
  <si>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</si>
  <si>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</si>
  <si>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</si>
  <si>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</si>
  <si>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</si>
  <si>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</si>
  <si>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</si>
  <si>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</si>
  <si>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</si>
  <si>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</si>
  <si>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</si>
  <si>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</si>
  <si>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</si>
  <si>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</si>
  <si>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</si>
  <si>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</si>
  <si>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</si>
  <si>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</si>
  <si>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</si>
  <si>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</si>
  <si>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</si>
  <si>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</si>
  <si>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</si>
  <si>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</si>
  <si>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</si>
  <si>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</si>
  <si>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</si>
  <si>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</si>
  <si>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</si>
  <si>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</si>
  <si>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</si>
  <si>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</si>
  <si>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</si>
  <si>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</si>
  <si>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</si>
  <si>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</si>
  <si>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</si>
  <si>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</si>
  <si>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</si>
  <si>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</si>
  <si>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</si>
  <si>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</si>
  <si>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</si>
  <si>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</si>
  <si>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</si>
  <si>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</si>
  <si>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</si>
  <si>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</si>
  <si>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</si>
  <si>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</si>
  <si>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</si>
  <si>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</si>
  <si>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</si>
  <si>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</si>
  <si>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</si>
  <si>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</si>
  <si>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</si>
  <si>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</si>
  <si>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</si>
  <si>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</si>
  <si>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</si>
  <si>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</si>
  <si>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</si>
  <si>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</si>
  <si>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</si>
  <si>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</si>
  <si>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</si>
  <si>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</si>
  <si>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</si>
  <si>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</si>
  <si>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</si>
  <si>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</si>
  <si>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</si>
  <si>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</si>
  <si>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</si>
  <si>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</si>
  <si>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</si>
  <si>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</si>
  <si>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</si>
  <si>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</si>
  <si>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</si>
  <si>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</si>
  <si>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</si>
  <si>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</si>
  <si>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</si>
  <si>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</si>
  <si>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</si>
  <si>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</si>
  <si>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</si>
  <si>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</si>
  <si>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</si>
  <si>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</si>
  <si>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</si>
  <si>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</si>
  <si>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</si>
  <si>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</si>
  <si>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</si>
  <si>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</si>
  <si>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</si>
  <si>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</si>
  <si>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</si>
  <si>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</si>
  <si>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</si>
  <si>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</si>
  <si>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</si>
  <si>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</si>
  <si>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</si>
  <si>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</si>
  <si>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</si>
  <si>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</si>
  <si>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</si>
  <si>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</si>
  <si>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</si>
  <si>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</si>
  <si>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</si>
  <si>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</si>
  <si>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</si>
  <si>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</si>
  <si>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</si>
  <si>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</si>
  <si>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</si>
  <si>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</si>
  <si>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</si>
  <si>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</si>
  <si>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</si>
  <si>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</si>
  <si>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</si>
  <si>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</si>
  <si>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</si>
  <si>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</si>
  <si>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</si>
  <si>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</si>
  <si>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</si>
  <si>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</si>
  <si>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</si>
  <si>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</si>
  <si>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</si>
  <si>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</si>
  <si>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</si>
  <si>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</si>
  <si>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</si>
  <si>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</si>
  <si>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</si>
  <si>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</si>
  <si>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</si>
  <si>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</si>
  <si>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</si>
  <si>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</si>
  <si>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</si>
  <si>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</si>
  <si>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</si>
  <si>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</si>
  <si>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</si>
  <si>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</si>
  <si>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</si>
  <si>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</si>
  <si>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</si>
  <si>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</si>
  <si>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</si>
  <si>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</si>
  <si>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</si>
  <si>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</si>
  <si>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</si>
  <si>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</si>
  <si>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</si>
  <si>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</si>
  <si>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</si>
  <si>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</si>
  <si>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</si>
  <si>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</si>
  <si>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</si>
  <si>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</si>
  <si>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</si>
  <si>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</si>
  <si>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</si>
  <si>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</si>
  <si>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</si>
  <si>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</si>
  <si>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</si>
  <si>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</si>
  <si>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</si>
  <si>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</si>
  <si>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</si>
  <si>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</si>
  <si>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</si>
  <si>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</si>
  <si>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</si>
  <si>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</si>
  <si>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</si>
  <si>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</si>
  <si>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</si>
  <si>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</si>
  <si>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</si>
  <si>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</si>
  <si>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</si>
  <si>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</si>
  <si>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</si>
  <si>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</si>
  <si>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</si>
  <si>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</si>
  <si>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</si>
  <si>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</si>
  <si>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</si>
  <si>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</si>
  <si>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</si>
  <si>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</si>
  <si>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</si>
  <si>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</si>
  <si>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</si>
  <si>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</si>
  <si>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</si>
  <si>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</si>
  <si>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</si>
  <si>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</si>
  <si>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</si>
  <si>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</si>
  <si>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</si>
  <si>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</si>
  <si>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</si>
  <si>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</si>
  <si>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</si>
  <si>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</si>
  <si>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</si>
  <si>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</si>
  <si>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</si>
  <si>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</si>
  <si>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</si>
  <si>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</si>
  <si>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</si>
  <si>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</si>
  <si>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</si>
  <si>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</si>
  <si>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</si>
  <si>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</si>
  <si>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</si>
  <si>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</si>
  <si>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</si>
  <si>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</si>
  <si>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</si>
  <si>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</si>
  <si>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</si>
  <si>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</si>
  <si>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</si>
  <si>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</si>
  <si>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</si>
  <si>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</si>
  <si>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</si>
  <si>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</si>
  <si>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</si>
  <si>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</si>
  <si>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</si>
  <si>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</si>
  <si>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</si>
  <si>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</si>
  <si>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</si>
  <si>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</si>
  <si>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</si>
  <si>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</si>
  <si>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</si>
  <si>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</si>
  <si>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</si>
  <si>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</si>
  <si>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</si>
  <si>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</si>
  <si>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</si>
  <si>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</si>
  <si>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</si>
  <si>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</si>
  <si>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</si>
  <si>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</si>
  <si>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</si>
  <si>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</si>
  <si>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</si>
  <si>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</si>
  <si>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</si>
  <si>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</si>
  <si>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</si>
  <si>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</si>
  <si>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</si>
  <si>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</si>
  <si>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</si>
  <si>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</si>
  <si>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</si>
  <si>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</si>
  <si>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</si>
  <si>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</si>
  <si>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</si>
  <si>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</si>
  <si>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</si>
  <si>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</si>
  <si>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</si>
  <si>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</si>
  <si>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</si>
  <si>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</si>
  <si>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</si>
  <si>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</si>
  <si>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</si>
  <si>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</si>
  <si>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</si>
  <si>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</si>
  <si>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</si>
  <si>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</si>
  <si>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</si>
  <si>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</si>
  <si>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</si>
  <si>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</si>
  <si>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</si>
  <si>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</si>
  <si>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</si>
  <si>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</si>
  <si>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</si>
  <si>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</si>
  <si>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</si>
  <si>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</si>
  <si>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</si>
  <si>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</si>
  <si>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</si>
  <si>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</si>
  <si>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</si>
  <si>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</si>
  <si>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</si>
  <si>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</si>
  <si>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</si>
  <si>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</si>
  <si>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</si>
  <si>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</si>
  <si>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</si>
  <si>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</si>
  <si>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</si>
  <si>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</si>
  <si>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</si>
  <si>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</si>
  <si>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</si>
  <si>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</si>
  <si>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</si>
  <si>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</si>
  <si>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</si>
  <si>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</si>
  <si>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</si>
  <si>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</si>
  <si>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</si>
  <si>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</si>
  <si>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</si>
  <si>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</si>
  <si>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</si>
  <si>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</si>
  <si>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</si>
  <si>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</si>
  <si>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</si>
  <si>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</si>
  <si>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</si>
  <si>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</si>
  <si>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</si>
  <si>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</si>
  <si>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</si>
  <si>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</si>
  <si>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</si>
  <si>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</si>
  <si>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</si>
  <si>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</si>
  <si>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</si>
  <si>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</si>
  <si>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</si>
  <si>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</si>
  <si>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</si>
  <si>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</si>
  <si>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</si>
  <si>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</si>
  <si>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</si>
  <si>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</si>
  <si>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</si>
  <si>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</si>
  <si>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</si>
  <si>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</si>
  <si>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</si>
  <si>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</si>
  <si>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</si>
  <si>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</si>
  <si>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</si>
  <si>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</si>
  <si>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</si>
  <si>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</si>
  <si>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</si>
  <si>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</si>
  <si>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</si>
  <si>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</si>
  <si>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</si>
  <si>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</si>
  <si>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</si>
  <si>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</si>
  <si>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</si>
  <si>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</si>
  <si>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</si>
  <si>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</si>
  <si>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</si>
  <si>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</si>
  <si>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</si>
  <si>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</si>
  <si>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</si>
  <si>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</si>
  <si>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</si>
  <si>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</si>
  <si>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</si>
  <si>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</si>
  <si>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</si>
  <si>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</si>
  <si>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</si>
  <si>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</si>
  <si>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</si>
  <si>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</si>
  <si>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</si>
  <si>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</si>
  <si>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</si>
  <si>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</si>
  <si>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</si>
  <si>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</si>
  <si>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</si>
  <si>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</si>
  <si>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</si>
  <si>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</si>
  <si>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</si>
  <si>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</si>
  <si>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</si>
  <si>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</si>
  <si>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</si>
  <si>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</si>
  <si>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</si>
  <si>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</si>
  <si>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</si>
  <si>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</si>
  <si>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</si>
  <si>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</si>
  <si>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</si>
  <si>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</si>
  <si>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</si>
  <si>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</si>
  <si>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</si>
  <si>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</si>
  <si>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</si>
  <si>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</si>
  <si>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</si>
  <si>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</si>
  <si>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</si>
  <si>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</si>
  <si>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</si>
  <si>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</si>
  <si>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</si>
  <si>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</si>
  <si>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</si>
  <si>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</si>
  <si>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</si>
  <si>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</si>
  <si>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</si>
  <si>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</si>
  <si>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</si>
  <si>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</si>
  <si>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</si>
  <si>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</si>
  <si>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</si>
  <si>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</si>
  <si>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</si>
  <si>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</si>
  <si>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</si>
  <si>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</si>
  <si>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</si>
  <si>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</si>
  <si>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</si>
  <si>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</si>
  <si>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</si>
  <si>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</si>
  <si>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</si>
  <si>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</si>
  <si>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</si>
  <si>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</si>
  <si>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</si>
  <si>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</si>
  <si>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</si>
  <si>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</si>
  <si>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</si>
  <si>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</si>
  <si>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</si>
  <si>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</si>
  <si>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</si>
  <si>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</si>
  <si>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</si>
  <si>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</si>
  <si>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</si>
  <si>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</si>
  <si>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</si>
  <si>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</si>
  <si>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</si>
  <si>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</si>
  <si>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</si>
  <si>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</si>
  <si>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</si>
  <si>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</si>
  <si>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</si>
  <si>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</si>
  <si>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</si>
  <si>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</si>
  <si>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</si>
  <si>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</si>
  <si>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</si>
  <si>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</si>
  <si>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</si>
  <si>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</si>
  <si>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</si>
  <si>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</si>
  <si>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</si>
  <si>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</si>
  <si>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</si>
  <si>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</si>
  <si>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</si>
  <si>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</si>
  <si>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</si>
  <si>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</si>
  <si>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</si>
  <si>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</si>
  <si>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</si>
  <si>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</si>
  <si>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</si>
  <si>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</si>
  <si>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</si>
  <si>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</si>
  <si>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</si>
  <si>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</si>
  <si>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</si>
  <si>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</si>
  <si>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</si>
  <si>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</si>
  <si>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</si>
  <si>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</si>
  <si>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</si>
  <si>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</si>
  <si>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</si>
  <si>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</si>
  <si>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</si>
  <si>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</si>
  <si>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</si>
  <si>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</si>
  <si>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</si>
  <si>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</si>
  <si>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</si>
  <si>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</si>
  <si>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</si>
  <si>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</si>
  <si>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</si>
  <si>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</si>
  <si>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</si>
  <si>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</si>
  <si>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</si>
  <si>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</si>
  <si>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</si>
  <si>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</si>
  <si>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</si>
  <si>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</si>
  <si>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</si>
  <si>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</si>
  <si>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</si>
  <si>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</si>
  <si>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</si>
  <si>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</si>
  <si>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</si>
  <si>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</si>
  <si>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</si>
  <si>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</si>
  <si>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</si>
  <si>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</si>
  <si>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</si>
  <si>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</si>
  <si>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</si>
  <si>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</si>
  <si>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</si>
  <si>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</si>
  <si>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</si>
  <si>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</si>
  <si>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</si>
  <si>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</si>
  <si>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</si>
  <si>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</si>
  <si>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</si>
  <si>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</si>
  <si>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</si>
  <si>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</si>
  <si>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</si>
  <si>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</si>
  <si>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</si>
  <si>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</si>
  <si>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</si>
  <si>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</si>
  <si>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</si>
  <si>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</si>
  <si>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</si>
  <si>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</si>
  <si>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</si>
  <si>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</si>
  <si>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</si>
  <si>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</si>
  <si>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</si>
  <si>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</si>
  <si>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</si>
  <si>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</si>
  <si>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</si>
  <si>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</si>
  <si>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</si>
  <si>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</si>
  <si>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</si>
  <si>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</si>
  <si>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</si>
  <si>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</si>
  <si>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</si>
  <si>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</si>
  <si>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</si>
  <si>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</si>
  <si>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</si>
  <si>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</si>
  <si>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</si>
  <si>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</si>
  <si>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</si>
  <si>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</si>
  <si>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</si>
  <si>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</si>
  <si>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</si>
  <si>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</si>
  <si>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</si>
  <si>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</si>
  <si>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</si>
  <si>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</si>
  <si>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</si>
  <si>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</si>
  <si>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</si>
  <si>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</si>
  <si>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</si>
  <si>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</si>
  <si>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</si>
  <si>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</si>
  <si>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</si>
  <si>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</si>
  <si>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</si>
  <si>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</si>
  <si>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</si>
  <si>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</si>
  <si>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</si>
  <si>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</si>
  <si>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</si>
  <si>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</si>
  <si>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</si>
  <si>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</si>
  <si>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</si>
  <si>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</si>
  <si>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</si>
  <si>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</si>
  <si>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</si>
  <si>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</si>
  <si>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</si>
  <si>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</si>
  <si>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</si>
  <si>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</si>
  <si>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</si>
  <si>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</si>
  <si>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</si>
  <si>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</si>
  <si>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</si>
  <si>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</si>
  <si>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</si>
  <si>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</si>
  <si>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</si>
  <si>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</si>
  <si>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</si>
  <si>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</si>
  <si>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</si>
  <si>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</si>
  <si>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</si>
  <si>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</si>
  <si>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</si>
  <si>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</si>
  <si>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</si>
  <si>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</si>
  <si>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</si>
  <si>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</si>
  <si>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</si>
  <si>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</si>
  <si>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</si>
  <si>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</si>
  <si>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</si>
  <si>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</si>
  <si>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</si>
  <si>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</si>
  <si>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</si>
  <si>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</si>
  <si>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</si>
  <si>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</si>
  <si>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</si>
  <si>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</si>
  <si>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</si>
  <si>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</si>
  <si>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</si>
  <si>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</si>
  <si>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</si>
  <si>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</si>
  <si>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</si>
  <si>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</si>
  <si>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</si>
  <si>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</si>
  <si>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</si>
  <si>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</si>
  <si>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</si>
  <si>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</si>
  <si>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</si>
  <si>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</si>
  <si>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</si>
  <si>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</si>
  <si>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</si>
  <si>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</si>
  <si>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</si>
  <si>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</si>
  <si>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</si>
  <si>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</si>
  <si>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</si>
  <si>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</si>
  <si>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</si>
  <si>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</si>
  <si>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</si>
  <si>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</si>
  <si>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</si>
  <si>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</si>
  <si>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</si>
  <si>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</si>
  <si>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</si>
  <si>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</si>
  <si>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</si>
  <si>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</si>
  <si>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</si>
  <si>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</si>
  <si>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</si>
  <si>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</si>
  <si>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</si>
  <si>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</si>
  <si>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</si>
  <si>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</si>
  <si>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</si>
  <si>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</si>
  <si>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</si>
  <si>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</si>
  <si>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</si>
  <si>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</si>
  <si>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</si>
  <si>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</si>
  <si>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</si>
  <si>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</si>
  <si>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</si>
  <si>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</si>
  <si>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</si>
  <si>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</si>
  <si>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</si>
  <si>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</si>
  <si>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</si>
  <si>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</si>
  <si>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</si>
  <si>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</si>
  <si>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</si>
  <si>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</si>
  <si>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</si>
  <si>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</si>
  <si>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</si>
  <si>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</si>
  <si>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</si>
  <si>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</si>
  <si>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</si>
  <si>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</si>
  <si>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</si>
  <si>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</si>
  <si>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</si>
  <si>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</si>
  <si>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</si>
  <si>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</si>
  <si>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</si>
  <si>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</si>
  <si>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</si>
  <si>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</si>
  <si>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</si>
  <si>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</si>
  <si>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</si>
  <si>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</si>
  <si>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</si>
  <si>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</si>
  <si>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</si>
  <si>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</si>
  <si>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</si>
  <si>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</si>
  <si>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</si>
  <si>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</si>
  <si>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</si>
  <si>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</si>
  <si>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</si>
  <si>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</si>
  <si>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</si>
  <si>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</si>
  <si>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</si>
  <si>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</si>
  <si>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</si>
  <si>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</si>
  <si>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</si>
  <si>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</si>
  <si>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</si>
  <si>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</si>
  <si>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</si>
  <si>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</si>
  <si>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</si>
  <si>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</si>
  <si>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</si>
  <si>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</si>
  <si>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</si>
  <si>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</si>
  <si>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</si>
  <si>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</si>
  <si>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</si>
  <si>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</si>
  <si>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</si>
  <si>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</si>
  <si>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</si>
  <si>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</si>
  <si>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</si>
  <si>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</si>
  <si>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</si>
  <si>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</si>
  <si>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</si>
  <si>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</si>
  <si>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</si>
  <si>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</si>
  <si>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</si>
  <si>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</si>
  <si>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</si>
  <si>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</si>
  <si>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</si>
  <si>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</si>
  <si>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</si>
  <si>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</si>
  <si>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</si>
  <si>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</si>
  <si>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</si>
  <si>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</si>
  <si>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</si>
  <si>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</si>
  <si>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</si>
  <si>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</si>
  <si>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</si>
  <si>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</si>
  <si>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</si>
  <si>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</si>
  <si>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</si>
  <si>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</si>
  <si>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</si>
  <si>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</si>
  <si>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</si>
  <si>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</si>
  <si>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</si>
  <si>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</si>
  <si>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</si>
  <si>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</si>
  <si>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</si>
  <si>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</si>
  <si>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</si>
  <si>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</si>
  <si>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</si>
  <si>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</si>
  <si>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</si>
  <si>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</si>
  <si>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</si>
  <si>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</si>
  <si>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</si>
  <si>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</si>
  <si>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</si>
  <si>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</si>
  <si>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</si>
  <si>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</si>
  <si>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</si>
  <si>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</si>
  <si>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</si>
  <si>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</si>
  <si>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</si>
  <si>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</si>
  <si>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</si>
  <si>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</si>
  <si>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</si>
  <si>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</si>
  <si>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</si>
  <si>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</si>
  <si>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</si>
  <si>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</si>
  <si>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</si>
  <si>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</si>
  <si>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</si>
  <si>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</si>
  <si>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</si>
  <si>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</si>
  <si>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</si>
  <si>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</si>
  <si>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</si>
  <si>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</si>
  <si>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</si>
  <si>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</si>
  <si>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</si>
  <si>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</si>
  <si>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</si>
  <si>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</si>
  <si>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</si>
  <si>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</si>
  <si>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</si>
  <si>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</si>
  <si>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</si>
  <si>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</si>
  <si>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</si>
  <si>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</si>
  <si>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</si>
  <si>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</si>
  <si>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</si>
  <si>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</si>
  <si>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</si>
  <si>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</si>
  <si>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</si>
  <si>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</si>
  <si>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</si>
  <si>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</si>
  <si>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</si>
  <si>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</si>
  <si>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</si>
  <si>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</si>
  <si>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</si>
  <si>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</si>
  <si>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</si>
  <si>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</si>
  <si>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</si>
  <si>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</si>
  <si>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</si>
  <si>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</si>
  <si>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</si>
  <si>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</si>
  <si>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</si>
  <si>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</si>
  <si>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</si>
  <si>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</si>
  <si>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</si>
  <si>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</si>
  <si>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</si>
  <si>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</si>
  <si>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</si>
  <si>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</si>
  <si>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</si>
  <si>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</si>
  <si>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</si>
  <si>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</si>
  <si>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</si>
  <si>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</si>
  <si>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</si>
  <si>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</si>
  <si>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</si>
  <si>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</si>
  <si>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</si>
  <si>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</si>
  <si>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</si>
  <si>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</si>
  <si>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</si>
  <si>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</si>
  <si>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</si>
  <si>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</si>
  <si>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</si>
  <si>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</si>
  <si>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</si>
  <si>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</si>
  <si>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</si>
  <si>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</si>
  <si>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</si>
  <si>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</si>
  <si>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</si>
  <si>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</si>
  <si>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</si>
  <si>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</si>
  <si>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</si>
  <si>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</si>
  <si>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</si>
  <si>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</si>
  <si>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</si>
  <si>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</si>
  <si>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</si>
  <si>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</si>
  <si>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</si>
  <si>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</si>
  <si>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</si>
  <si>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</si>
  <si>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</si>
  <si>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</si>
  <si>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</si>
  <si>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</si>
  <si>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</si>
  <si>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</si>
  <si>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</si>
  <si>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</si>
  <si>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</si>
  <si>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</si>
  <si>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</si>
  <si>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</si>
  <si>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</si>
  <si>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</si>
  <si>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</si>
  <si>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</si>
  <si>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</si>
  <si>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</si>
  <si>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</si>
  <si>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</si>
  <si>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</si>
  <si>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</si>
  <si>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</si>
  <si>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</si>
  <si>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</si>
  <si>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</si>
  <si>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</si>
  <si>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</si>
  <si>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</si>
  <si>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</si>
  <si>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</si>
  <si>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</si>
  <si>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</si>
  <si>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</si>
  <si>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</si>
  <si>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</si>
  <si>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</si>
  <si>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</si>
  <si>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</si>
  <si>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</si>
  <si>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</si>
  <si>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</si>
  <si>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</si>
  <si>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</si>
  <si>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</si>
  <si>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</si>
  <si>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</si>
  <si>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</si>
  <si>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</si>
  <si>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</si>
  <si>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</si>
  <si>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</si>
  <si>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</si>
  <si>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</si>
  <si>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</si>
  <si>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</si>
  <si>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</si>
  <si>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</si>
  <si>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</si>
  <si>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</si>
  <si>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</si>
  <si>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</si>
  <si>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</si>
  <si>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</si>
  <si>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</si>
  <si>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</si>
  <si>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</si>
  <si>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</si>
  <si>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</si>
  <si>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</si>
  <si>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</si>
  <si>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</si>
  <si>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</si>
  <si>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</si>
  <si>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</si>
  <si>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</si>
  <si>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</si>
  <si>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</si>
  <si>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</si>
  <si>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</si>
  <si>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</si>
  <si>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</si>
  <si>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</si>
  <si>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</si>
  <si>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</si>
  <si>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</si>
  <si>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</si>
  <si>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</si>
  <si>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</si>
  <si>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</si>
  <si>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</si>
  <si>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</si>
  <si>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</si>
  <si>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</si>
  <si>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</si>
  <si>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</si>
  <si>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</si>
  <si>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</si>
  <si>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</si>
  <si>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</si>
  <si>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</si>
  <si>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</si>
  <si>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</si>
  <si>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</si>
  <si>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</si>
  <si>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</si>
  <si>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</si>
  <si>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</si>
  <si>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</si>
  <si>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</si>
  <si>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</si>
  <si>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</si>
  <si>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</si>
  <si>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</si>
  <si>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</si>
  <si>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</si>
  <si>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</si>
  <si>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</si>
  <si>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</si>
  <si>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</si>
  <si>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</si>
  <si>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</si>
  <si>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</si>
  <si>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</si>
  <si>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</si>
  <si>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</si>
  <si>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</si>
  <si>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</si>
  <si>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</si>
  <si>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</si>
  <si>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</si>
  <si>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</si>
  <si>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</si>
  <si>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</si>
  <si>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</si>
  <si>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</si>
  <si>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</si>
  <si>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</si>
  <si>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</si>
  <si>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</si>
  <si>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</si>
  <si>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</si>
  <si>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</si>
  <si>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</si>
  <si>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</si>
  <si>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</si>
  <si>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</si>
  <si>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</si>
  <si>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</si>
  <si>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</si>
  <si>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</si>
  <si>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</si>
  <si>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</si>
  <si>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</si>
  <si>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</si>
  <si>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</si>
  <si>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</si>
  <si>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</si>
  <si>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</si>
  <si>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</si>
  <si>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</si>
  <si>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</si>
  <si>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</si>
  <si>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</si>
  <si>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</si>
  <si>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</si>
  <si>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</si>
  <si>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</si>
  <si>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</si>
  <si>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</si>
  <si>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</si>
  <si>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</si>
  <si>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</si>
  <si>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</si>
  <si>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</si>
  <si>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</si>
  <si>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</si>
  <si>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</si>
  <si>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</si>
  <si>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</si>
  <si>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</si>
  <si>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</si>
  <si>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</si>
  <si>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</si>
  <si>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</si>
  <si>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</si>
  <si>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</si>
  <si>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</si>
  <si>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</si>
  <si>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</si>
  <si>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</si>
  <si>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</si>
  <si>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</si>
  <si>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</si>
  <si>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</si>
  <si>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</si>
  <si>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</si>
  <si>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</si>
  <si>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</si>
  <si>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</si>
  <si>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</si>
  <si>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</si>
  <si>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</si>
  <si>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</si>
  <si>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</si>
  <si>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</si>
  <si>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</si>
  <si>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</si>
  <si>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</si>
  <si>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</si>
  <si>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</si>
  <si>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</si>
  <si>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</si>
  <si>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</si>
  <si>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</si>
  <si>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</si>
  <si>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</si>
  <si>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</si>
  <si>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</si>
  <si>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</si>
  <si>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</si>
  <si>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</si>
  <si>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</si>
  <si>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</si>
  <si>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</si>
  <si>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</si>
  <si>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</si>
  <si>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</si>
  <si>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</si>
  <si>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</si>
  <si>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</si>
  <si>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</si>
  <si>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</si>
  <si>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</si>
  <si>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</si>
  <si>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</si>
  <si>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</si>
  <si>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</si>
  <si>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</si>
  <si>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</si>
  <si>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</si>
  <si>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</si>
  <si>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</si>
  <si>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</si>
  <si>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</si>
  <si>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</si>
  <si>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</si>
  <si>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</si>
  <si>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</si>
  <si>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</si>
  <si>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</si>
  <si>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</si>
  <si>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</si>
  <si>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</si>
  <si>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</si>
  <si>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</si>
  <si>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</si>
  <si>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</si>
  <si>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</si>
  <si>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</si>
  <si>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</si>
  <si>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</si>
  <si>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</si>
  <si>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</si>
  <si>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</si>
  <si>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</si>
  <si>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</si>
  <si>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</si>
  <si>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</si>
  <si>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</si>
  <si>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</si>
  <si>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</si>
  <si>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</si>
  <si>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</si>
  <si>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</si>
  <si>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</si>
  <si>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</si>
  <si>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</si>
  <si>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</si>
  <si>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</si>
  <si>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</si>
  <si>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</si>
  <si>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</si>
  <si>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</si>
  <si>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</si>
  <si>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</si>
  <si>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</si>
  <si>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</si>
  <si>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</si>
  <si>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</si>
  <si>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</si>
  <si>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</si>
  <si>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</si>
  <si>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</si>
  <si>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</si>
  <si>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</si>
  <si>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</si>
  <si>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</si>
  <si>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</si>
  <si>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</si>
  <si>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</si>
  <si>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</si>
  <si>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</si>
  <si>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</si>
  <si>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</si>
  <si>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</si>
  <si>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</si>
  <si>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</si>
  <si>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</si>
  <si>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</si>
  <si>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</si>
  <si>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</si>
  <si>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</si>
  <si>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</si>
  <si>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</si>
  <si>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</si>
  <si>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</si>
  <si>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</si>
  <si>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</si>
  <si>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</si>
  <si>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</si>
  <si>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</si>
  <si>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</si>
  <si>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</si>
  <si>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</si>
  <si>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</si>
  <si>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</si>
  <si>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</si>
  <si>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</si>
  <si>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</si>
  <si>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</si>
  <si>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</si>
  <si>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</si>
  <si>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</si>
  <si>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</si>
  <si>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</si>
  <si>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</si>
  <si>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</si>
  <si>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</si>
  <si>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</si>
  <si>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</si>
  <si>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</si>
  <si>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</si>
  <si>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</si>
  <si>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</si>
  <si>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</si>
  <si>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</si>
  <si>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</si>
  <si>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</si>
  <si>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</si>
  <si>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</si>
  <si>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</si>
  <si>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</si>
  <si>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</si>
  <si>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</si>
  <si>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</si>
  <si>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</si>
  <si>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</si>
  <si>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</si>
  <si>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</si>
  <si>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</si>
  <si>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</si>
  <si>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</si>
  <si>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</si>
  <si>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</si>
  <si>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</si>
  <si>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</si>
  <si>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</si>
  <si>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</si>
  <si>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</si>
  <si>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</si>
  <si>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</si>
  <si>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</si>
  <si>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</si>
  <si>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</si>
  <si>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</si>
  <si>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</si>
  <si>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</si>
  <si>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</si>
  <si>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</si>
  <si>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</si>
  <si>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</si>
  <si>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</si>
  <si>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</si>
  <si>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</si>
  <si>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</si>
  <si>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</si>
  <si>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</si>
  <si>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</si>
  <si>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</si>
  <si>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</si>
  <si>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</si>
  <si>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</si>
  <si>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</si>
  <si>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</si>
  <si>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</si>
  <si>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</si>
  <si>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</si>
  <si>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</si>
  <si>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</si>
  <si>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</si>
  <si>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</si>
  <si>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</si>
  <si>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</si>
  <si>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</si>
  <si>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</si>
  <si>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</si>
  <si>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</si>
  <si>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</si>
  <si>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</si>
  <si>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</si>
  <si>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</si>
  <si>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</si>
  <si>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</si>
  <si>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</si>
  <si>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</si>
  <si>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</si>
  <si>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</si>
  <si>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</si>
  <si>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</si>
  <si>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</si>
  <si>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</si>
  <si>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</si>
  <si>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</si>
  <si>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</si>
  <si>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</si>
  <si>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</si>
  <si>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</si>
  <si>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</si>
  <si>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</si>
  <si>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</si>
  <si>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</si>
  <si>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</si>
  <si>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</si>
  <si>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</si>
  <si>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</si>
  <si>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</si>
  <si>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</si>
  <si>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</si>
  <si>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</si>
  <si>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</si>
  <si>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</si>
  <si>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</si>
  <si>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</si>
  <si>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</si>
  <si>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</si>
  <si>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</si>
  <si>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</si>
  <si>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</si>
  <si>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</si>
  <si>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</si>
  <si>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</si>
  <si>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</si>
  <si>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</si>
  <si>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</si>
  <si>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</si>
  <si>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</si>
  <si>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</si>
  <si>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</si>
  <si>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</si>
  <si>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</si>
  <si>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</si>
  <si>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</si>
  <si>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</si>
  <si>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</si>
  <si>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</si>
  <si>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</si>
  <si>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</si>
  <si>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</si>
  <si>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</si>
  <si>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</si>
  <si>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</si>
  <si>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</si>
  <si>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</si>
  <si>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</si>
  <si>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</si>
  <si>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</si>
  <si>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</si>
  <si>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</si>
  <si>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</si>
  <si>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</si>
  <si>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</si>
  <si>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</si>
  <si>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</si>
  <si>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</si>
  <si>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</si>
  <si>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</si>
  <si>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</si>
  <si>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</si>
  <si>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</si>
  <si>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</si>
  <si>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</si>
  <si>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</si>
  <si>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</si>
  <si>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</si>
  <si>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</si>
  <si>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</si>
  <si>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</si>
  <si>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</si>
  <si>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</si>
  <si>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</si>
  <si>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</si>
  <si>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</si>
  <si>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</si>
  <si>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</si>
  <si>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</si>
  <si>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</si>
  <si>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</si>
  <si>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</si>
  <si>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</si>
  <si>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</si>
  <si>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</si>
  <si>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</si>
  <si>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</si>
  <si>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</si>
  <si>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</si>
  <si>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</si>
  <si>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</si>
  <si>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</si>
  <si>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</si>
  <si>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</si>
  <si>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</si>
  <si>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</si>
  <si>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</si>
  <si>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</si>
  <si>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</si>
  <si>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</si>
  <si>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</si>
  <si>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</si>
  <si>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</si>
  <si>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</si>
  <si>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</si>
  <si>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</si>
  <si>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</si>
  <si>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</si>
  <si>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</si>
  <si>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</si>
  <si>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</si>
  <si>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</si>
  <si>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</si>
  <si>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</si>
  <si>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</si>
  <si>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</si>
  <si>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</si>
  <si>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</si>
  <si>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</si>
  <si>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</si>
  <si>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</si>
  <si>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</si>
  <si>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</si>
  <si>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</si>
  <si>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</si>
  <si>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</si>
  <si>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</si>
  <si>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</si>
  <si>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</si>
  <si>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</si>
  <si>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</si>
  <si>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</si>
  <si>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</si>
  <si>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</si>
  <si>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</si>
  <si>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</si>
  <si>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</si>
  <si>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</si>
  <si>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</si>
  <si>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</si>
  <si>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</si>
  <si>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</si>
  <si>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</si>
  <si>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</si>
  <si>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</si>
  <si>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</si>
  <si>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</si>
  <si>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</si>
  <si>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</si>
  <si>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</si>
  <si>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</si>
  <si>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</si>
  <si>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</si>
  <si>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</si>
  <si>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</si>
  <si>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</si>
  <si>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</si>
  <si>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</si>
  <si>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</si>
  <si>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</si>
  <si>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</si>
  <si>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</si>
  <si>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</si>
  <si>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</si>
  <si>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</si>
  <si>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</si>
  <si>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</si>
  <si>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</si>
  <si>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</si>
  <si>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</si>
  <si>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</si>
  <si>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</si>
  <si>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</si>
  <si>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</si>
  <si>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</si>
  <si>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</si>
  <si>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</si>
  <si>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</si>
  <si>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</si>
  <si>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</si>
  <si>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</si>
  <si>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</si>
  <si>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</si>
  <si>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</si>
  <si>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</si>
  <si>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</si>
  <si>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</si>
  <si>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</si>
  <si>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</si>
  <si>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</si>
  <si>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</si>
  <si>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</si>
  <si>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</si>
  <si>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</si>
  <si>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</si>
  <si>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</si>
  <si>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</si>
  <si>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</si>
  <si>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</si>
  <si>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</si>
  <si>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</si>
  <si>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</si>
  <si>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</si>
  <si>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</si>
  <si>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</si>
  <si>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</si>
  <si>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</si>
  <si>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</si>
  <si>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</si>
  <si>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</si>
  <si>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</si>
  <si>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</si>
  <si>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</si>
  <si>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</si>
  <si>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</si>
  <si>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</si>
  <si>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</si>
  <si>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</si>
  <si>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</si>
  <si>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</si>
  <si>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</si>
  <si>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</si>
  <si>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</si>
  <si>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</si>
  <si>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</si>
  <si>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</si>
  <si>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</si>
  <si>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</si>
  <si>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</si>
  <si>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</si>
  <si>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</si>
  <si>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</si>
  <si>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</si>
  <si>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</si>
  <si>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</si>
  <si>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</si>
  <si>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</si>
  <si>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</si>
  <si>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</si>
  <si>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</si>
  <si>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</si>
  <si>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</si>
  <si>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</si>
  <si>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</si>
  <si>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</si>
  <si>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</si>
  <si>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</si>
  <si>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</si>
  <si>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</si>
  <si>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</si>
  <si>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</si>
  <si>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</si>
  <si>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</si>
  <si>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</si>
  <si>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</si>
  <si>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</si>
  <si>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</si>
  <si>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</si>
  <si>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</si>
  <si>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</si>
  <si>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</si>
  <si>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</si>
  <si>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</si>
  <si>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</si>
  <si>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</si>
  <si>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</si>
  <si>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</si>
  <si>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</si>
  <si>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</si>
  <si>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</si>
  <si>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</si>
  <si>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</si>
  <si>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</si>
  <si>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</si>
  <si>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</si>
  <si>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</si>
  <si>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</si>
  <si>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</si>
  <si>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</si>
  <si>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</si>
  <si>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</si>
  <si>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</si>
  <si>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</si>
  <si>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</si>
  <si>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</si>
  <si>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</si>
  <si>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</si>
  <si>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</si>
  <si>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</si>
  <si>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</si>
  <si>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</si>
  <si>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</si>
  <si>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</si>
  <si>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</si>
  <si>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</si>
  <si>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</si>
  <si>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</si>
  <si>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</si>
  <si>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</si>
  <si>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</si>
  <si>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</si>
  <si>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</si>
  <si>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</si>
  <si>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</si>
  <si>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</si>
  <si>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</si>
  <si>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</si>
  <si>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</si>
  <si>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</si>
  <si>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</si>
  <si>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</si>
  <si>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</si>
  <si>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</si>
  <si>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</si>
  <si>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</si>
  <si>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</si>
  <si>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</si>
  <si>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</si>
  <si>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</si>
  <si>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</si>
  <si>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</si>
  <si>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</si>
  <si>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</si>
  <si>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</si>
  <si>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</si>
  <si>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</si>
  <si>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</si>
  <si>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</si>
  <si>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</si>
  <si>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</si>
  <si>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</si>
  <si>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</si>
  <si>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</si>
  <si>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</si>
  <si>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</si>
  <si>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</si>
  <si>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</si>
  <si>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</si>
  <si>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</si>
  <si>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</si>
  <si>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</si>
  <si>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</si>
  <si>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</si>
  <si>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</si>
  <si>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</si>
  <si>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</si>
  <si>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</si>
  <si>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</si>
  <si>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</si>
  <si>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</si>
  <si>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</si>
  <si>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</si>
  <si>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</si>
  <si>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</si>
  <si>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</si>
  <si>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</si>
  <si>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</si>
  <si>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</si>
  <si>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</si>
  <si>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</si>
  <si>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</si>
  <si>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</si>
  <si>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</si>
  <si>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</si>
  <si>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</si>
  <si>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</si>
  <si>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</si>
  <si>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</si>
  <si>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</si>
  <si>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</si>
  <si>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</si>
  <si>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</si>
  <si>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</si>
  <si>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</si>
  <si>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</si>
  <si>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</si>
  <si>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</si>
  <si>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</si>
  <si>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</si>
  <si>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</si>
  <si>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</si>
  <si>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</si>
  <si>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</si>
  <si>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</si>
  <si>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</si>
  <si>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</si>
  <si>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</si>
  <si>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</si>
  <si>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</si>
  <si>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</si>
  <si>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</si>
  <si>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</si>
  <si>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</si>
  <si>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</si>
  <si>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</si>
  <si>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</si>
  <si>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</si>
  <si>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</si>
  <si>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</si>
  <si>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</si>
  <si>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</si>
  <si>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</si>
  <si>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</si>
  <si>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</si>
  <si>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</si>
  <si>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</si>
  <si>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</si>
  <si>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</si>
  <si>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</si>
  <si>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</si>
  <si>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</si>
  <si>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</si>
  <si>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</si>
  <si>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</si>
  <si>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</si>
  <si>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</si>
  <si>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</si>
  <si>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</si>
  <si>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</si>
  <si>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</si>
  <si>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</si>
  <si>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</si>
  <si>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</si>
  <si>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</si>
  <si>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</si>
  <si>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</si>
  <si>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</si>
  <si>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</si>
  <si>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</si>
  <si>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</si>
  <si>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</si>
  <si>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</si>
  <si>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</si>
  <si>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</si>
  <si>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</si>
  <si>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</si>
  <si>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</si>
  <si>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</si>
  <si>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</si>
  <si>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</si>
  <si>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</si>
  <si>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</si>
  <si>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</si>
  <si>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</si>
  <si>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</si>
  <si>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</si>
  <si>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</si>
  <si>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</si>
  <si>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</si>
  <si>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</si>
  <si>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</si>
  <si>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</si>
  <si>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</si>
  <si>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</si>
  <si>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</si>
  <si>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</si>
  <si>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</si>
  <si>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</si>
  <si>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</si>
  <si>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</si>
  <si>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</si>
  <si>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</si>
  <si>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</si>
  <si>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</si>
  <si>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</si>
  <si>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</si>
  <si>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</si>
  <si>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</si>
  <si>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</si>
  <si>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</si>
  <si>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</si>
  <si>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</si>
  <si>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</si>
  <si>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</si>
  <si>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</si>
  <si>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</si>
  <si>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</si>
  <si>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</si>
  <si>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</si>
  <si>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</si>
  <si>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</si>
  <si>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</si>
  <si>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</si>
  <si>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</si>
  <si>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</si>
  <si>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</si>
  <si>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</si>
  <si>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</si>
  <si>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</si>
  <si>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</si>
  <si>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</si>
  <si>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</si>
  <si>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</si>
  <si>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</si>
  <si>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</si>
  <si>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</si>
  <si>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</si>
  <si>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</si>
  <si>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</si>
  <si>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</si>
  <si>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</si>
  <si>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</si>
  <si>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</si>
  <si>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</si>
  <si>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</si>
  <si>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</si>
  <si>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</si>
  <si>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</si>
  <si>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</si>
  <si>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</si>
  <si>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</si>
  <si>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</si>
  <si>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</si>
  <si>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</si>
  <si>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</si>
  <si>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</si>
  <si>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</si>
  <si>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</si>
  <si>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</si>
  <si>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</si>
  <si>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</si>
  <si>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</si>
  <si>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</si>
  <si>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</si>
  <si>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</si>
  <si>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</si>
  <si>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</si>
  <si>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</si>
  <si>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</si>
  <si>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</si>
  <si>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</si>
  <si>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</si>
  <si>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</si>
  <si>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</si>
  <si>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</si>
  <si>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</si>
  <si>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</si>
  <si>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</si>
  <si>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</si>
  <si>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</si>
  <si>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</si>
  <si>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</si>
  <si>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</si>
  <si>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</si>
  <si>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</si>
  <si>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</si>
  <si>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</si>
  <si>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</si>
  <si>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</si>
  <si>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</si>
  <si>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</si>
  <si>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</si>
  <si>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</si>
  <si>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</si>
  <si>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</si>
  <si>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</si>
  <si>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</si>
  <si>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</si>
  <si>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</si>
  <si>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</si>
  <si>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</si>
  <si>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</si>
  <si>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</si>
  <si>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</si>
  <si>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</si>
  <si>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</si>
  <si>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</si>
  <si>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</si>
  <si>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</si>
  <si>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</si>
  <si>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</si>
  <si>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</si>
  <si>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</si>
  <si>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</si>
  <si>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</si>
  <si>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</si>
  <si>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</si>
  <si>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</si>
  <si>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</si>
  <si>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</si>
  <si>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</si>
  <si>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</si>
  <si>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</si>
  <si>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</si>
  <si>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</si>
  <si>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</si>
  <si>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</si>
  <si>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</si>
  <si>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</si>
  <si>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</si>
  <si>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</si>
  <si>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</si>
  <si>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</si>
  <si>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</si>
  <si>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</si>
  <si>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</si>
  <si>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</si>
  <si>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</si>
  <si>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</si>
  <si>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</si>
  <si>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</si>
  <si>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</si>
  <si>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</si>
  <si>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</si>
  <si>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</si>
  <si>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</si>
  <si>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</si>
  <si>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</si>
  <si>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</si>
  <si>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</si>
  <si>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</si>
  <si>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</si>
  <si>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</si>
  <si>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</si>
  <si>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</si>
  <si>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</si>
  <si>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</si>
  <si>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</si>
  <si>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</si>
  <si>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</si>
  <si>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</si>
  <si>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</si>
  <si>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</si>
  <si>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</si>
  <si>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</si>
  <si>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</si>
  <si>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</si>
  <si>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</si>
  <si>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</si>
  <si>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</si>
  <si>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</si>
  <si>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</si>
  <si>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</si>
  <si>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</si>
  <si>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</si>
  <si>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</si>
  <si>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</si>
  <si>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</si>
  <si>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</si>
  <si>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</si>
  <si>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</si>
  <si>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</si>
  <si>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</si>
  <si>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</si>
  <si>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</si>
  <si>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</si>
  <si>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</si>
  <si>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</si>
  <si>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</si>
  <si>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</si>
  <si>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</si>
  <si>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</si>
  <si>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</si>
  <si>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</si>
  <si>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</si>
  <si>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</si>
  <si>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</si>
  <si>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</si>
  <si>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</si>
  <si>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</si>
  <si>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</si>
  <si>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</si>
  <si>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</si>
  <si>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</si>
  <si>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</si>
  <si>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</si>
  <si>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</si>
  <si>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</si>
  <si>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</si>
  <si>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</si>
  <si>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</si>
  <si>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</si>
  <si>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</si>
  <si>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</si>
  <si>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</si>
  <si>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</si>
  <si>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</si>
  <si>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</si>
  <si>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</si>
  <si>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</si>
  <si>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</si>
  <si>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</si>
  <si>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</si>
  <si>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</si>
  <si>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</si>
  <si>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</si>
  <si>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</si>
  <si>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</si>
  <si>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</si>
  <si>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</si>
  <si>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</si>
  <si>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</si>
  <si>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</si>
  <si>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</si>
  <si>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</si>
  <si>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</si>
  <si>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</si>
  <si>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</si>
  <si>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</si>
  <si>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</si>
  <si>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</si>
  <si>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</si>
  <si>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</si>
  <si>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</si>
  <si>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</si>
  <si>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</si>
  <si>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</si>
  <si>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</si>
  <si>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</si>
  <si>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</si>
  <si>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</si>
  <si>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</si>
  <si>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</si>
  <si>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</si>
  <si>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</si>
  <si>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</si>
  <si>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</si>
  <si>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</si>
  <si>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</si>
  <si>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</si>
  <si>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</si>
  <si>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</si>
  <si>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</si>
  <si>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</si>
  <si>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</si>
  <si>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</si>
  <si>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</si>
  <si>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</si>
  <si>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</si>
  <si>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</si>
  <si>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</si>
  <si>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</si>
  <si>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</si>
  <si>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</si>
  <si>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</si>
  <si>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</si>
  <si>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</si>
  <si>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</si>
  <si>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</si>
  <si>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</si>
  <si>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</si>
  <si>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</si>
  <si>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</si>
  <si>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</si>
  <si>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</si>
  <si>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</si>
  <si>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</si>
  <si>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</si>
  <si>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</si>
  <si>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</si>
  <si>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</si>
  <si>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</si>
  <si>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</si>
  <si>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</si>
  <si>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</si>
  <si>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</si>
  <si>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</si>
  <si>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</si>
  <si>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</si>
  <si>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</si>
  <si>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</si>
  <si>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</si>
  <si>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</si>
  <si>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</si>
  <si>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</si>
  <si>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</si>
  <si>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</si>
  <si>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</si>
  <si>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</si>
  <si>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</si>
  <si>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</si>
  <si>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</si>
  <si>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</si>
  <si>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</si>
  <si>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</si>
  <si>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</si>
  <si>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</si>
  <si>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</si>
  <si>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</si>
  <si>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</si>
  <si>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</si>
  <si>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</si>
  <si>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</si>
  <si>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</si>
  <si>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</si>
  <si>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</si>
  <si>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</si>
  <si>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</si>
  <si>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</si>
  <si>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</si>
  <si>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</si>
  <si>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</si>
  <si>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</si>
  <si>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</si>
  <si>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</si>
  <si>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</si>
  <si>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</si>
  <si>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</si>
  <si>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</si>
  <si>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</si>
  <si>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</si>
  <si>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</si>
  <si>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</si>
  <si>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</si>
  <si>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</si>
  <si>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</si>
  <si>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</si>
  <si>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</si>
  <si>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</si>
  <si>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</si>
  <si>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</si>
  <si>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</si>
  <si>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</si>
  <si>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</si>
  <si>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</si>
  <si>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</si>
  <si>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</si>
  <si>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</si>
  <si>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</si>
  <si>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</si>
  <si>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</si>
  <si>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</si>
  <si>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</si>
  <si>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</si>
  <si>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</si>
  <si>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</si>
  <si>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</si>
  <si>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</si>
  <si>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</si>
  <si>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</si>
  <si>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</si>
  <si>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</si>
  <si>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</si>
  <si>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</si>
  <si>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</si>
  <si>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</si>
  <si>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</si>
  <si>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</si>
  <si>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</si>
  <si>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</si>
  <si>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</si>
  <si>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</si>
  <si>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</si>
  <si>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</si>
  <si>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</si>
  <si>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</si>
  <si>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</si>
  <si>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</si>
  <si>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</si>
  <si>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</si>
  <si>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</si>
  <si>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</si>
  <si>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</si>
  <si>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</si>
  <si>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</si>
  <si>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</si>
  <si>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</si>
  <si>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</si>
  <si>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</si>
  <si>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</si>
  <si>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</si>
  <si>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</si>
  <si>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</si>
  <si>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</si>
  <si>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</si>
  <si>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</si>
  <si>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</si>
  <si>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</si>
  <si>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</si>
  <si>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</si>
  <si>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</si>
  <si>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</si>
  <si>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</si>
  <si>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</si>
  <si>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</si>
  <si>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</si>
  <si>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</si>
  <si>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</si>
  <si>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</si>
  <si>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</si>
  <si>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</si>
  <si>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</si>
  <si>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</si>
  <si>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</si>
  <si>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</si>
  <si>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</si>
  <si>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</si>
  <si>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</si>
  <si>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</si>
  <si>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</si>
  <si>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</si>
  <si>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</si>
  <si>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</si>
  <si>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</si>
  <si>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</si>
  <si>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</si>
  <si>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</si>
  <si>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</si>
  <si>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</si>
  <si>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</si>
  <si>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</si>
  <si>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</si>
  <si>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</si>
  <si>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</si>
  <si>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</si>
  <si>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</si>
  <si>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</si>
  <si>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</si>
  <si>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</si>
  <si>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</si>
  <si>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</si>
  <si>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</si>
  <si>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</si>
  <si>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</si>
  <si>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</si>
  <si>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</si>
  <si>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</si>
  <si>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</si>
  <si>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</si>
  <si>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</si>
  <si>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</si>
  <si>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</si>
  <si>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</si>
  <si>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</si>
  <si>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</si>
  <si>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</si>
  <si>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</si>
  <si>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</si>
  <si>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</si>
  <si>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</si>
  <si>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</si>
  <si>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</si>
  <si>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</si>
  <si>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</si>
  <si>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</si>
  <si>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</si>
  <si>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</si>
  <si>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</si>
  <si>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</si>
  <si>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</si>
  <si>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</si>
  <si>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</si>
  <si>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</si>
  <si>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</si>
  <si>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</si>
  <si>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</si>
  <si>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</si>
  <si>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</si>
  <si>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</si>
  <si>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</si>
  <si>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</si>
  <si>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</si>
  <si>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</si>
  <si>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</si>
  <si>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</si>
  <si>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</si>
  <si>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</si>
  <si>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</si>
  <si>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</si>
  <si>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</si>
  <si>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</si>
  <si>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</si>
  <si>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</si>
  <si>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</si>
  <si>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</si>
  <si>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</si>
  <si>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</si>
  <si>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</si>
  <si>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</si>
  <si>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</si>
  <si>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</si>
  <si>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</si>
  <si>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</si>
  <si>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</si>
  <si>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</si>
  <si>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</si>
  <si>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</si>
  <si>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</si>
  <si>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</si>
  <si>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</si>
  <si>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</si>
  <si>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</si>
  <si>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</si>
  <si>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</si>
  <si>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</si>
  <si>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</si>
  <si>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</si>
  <si>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</si>
  <si>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</si>
  <si>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</si>
  <si>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</si>
  <si>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</si>
  <si>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</si>
  <si>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</si>
  <si>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</si>
  <si>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</si>
  <si>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</si>
  <si>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</si>
  <si>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</si>
  <si>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</si>
  <si>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</si>
  <si>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</si>
  <si>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</si>
  <si>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</si>
  <si>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</si>
  <si>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</si>
  <si>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</si>
  <si>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</si>
  <si>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</si>
  <si>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</si>
  <si>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</si>
  <si>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</si>
  <si>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</si>
  <si>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</si>
  <si>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</si>
  <si>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</si>
  <si>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</si>
  <si>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</si>
  <si>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</si>
  <si>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</si>
  <si>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</si>
  <si>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</si>
  <si>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</si>
  <si>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</si>
  <si>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</si>
  <si>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</si>
  <si>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</si>
  <si>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</si>
  <si>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</si>
  <si>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</si>
  <si>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</si>
  <si>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</si>
  <si>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</si>
  <si>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</si>
  <si>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</si>
  <si>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</si>
  <si>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</si>
  <si>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</si>
  <si>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</si>
  <si>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</si>
  <si>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</si>
  <si>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</si>
  <si>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</si>
  <si>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</si>
  <si>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</si>
  <si>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</si>
  <si>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</si>
  <si>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</si>
  <si>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</si>
  <si>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</si>
  <si>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</si>
  <si>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</si>
  <si>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</si>
  <si>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</si>
  <si>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</si>
  <si>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</si>
  <si>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</si>
  <si>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</si>
  <si>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</si>
  <si>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</si>
  <si>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</si>
  <si>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</si>
  <si>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</si>
  <si>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</si>
  <si>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</si>
  <si>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</si>
  <si>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</si>
  <si>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</si>
  <si>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</si>
  <si>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</si>
  <si>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</si>
  <si>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</si>
  <si>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</si>
  <si>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</si>
  <si>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</si>
  <si>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</si>
  <si>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</si>
  <si>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</si>
  <si>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</si>
  <si>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</si>
  <si>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</si>
  <si>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</si>
  <si>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</si>
  <si>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</si>
  <si>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</si>
  <si>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</si>
  <si>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</si>
  <si>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</si>
  <si>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</si>
  <si>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</si>
  <si>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</si>
  <si>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</si>
  <si>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</si>
  <si>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</si>
  <si>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</si>
  <si>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</si>
  <si>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</si>
  <si>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</si>
  <si>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</si>
  <si>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</si>
  <si>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</si>
  <si>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</si>
  <si>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</si>
  <si>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</si>
  <si>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</si>
  <si>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</si>
  <si>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</si>
  <si>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</si>
  <si>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</si>
  <si>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</si>
  <si>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</si>
  <si>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</si>
  <si>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</si>
  <si>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</si>
  <si>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</si>
  <si>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</si>
  <si>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</si>
  <si>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</si>
  <si>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</si>
  <si>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</si>
  <si>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</si>
  <si>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</si>
  <si>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</si>
  <si>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</si>
  <si>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</si>
  <si>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</si>
  <si>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</si>
  <si>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</si>
  <si>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</si>
  <si>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</si>
  <si>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</si>
  <si>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</si>
  <si>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</si>
  <si>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</si>
  <si>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</si>
  <si>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</si>
  <si>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</si>
  <si>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</si>
  <si>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</si>
  <si>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</si>
  <si>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</si>
  <si>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</si>
  <si>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</si>
  <si>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</si>
  <si>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</si>
  <si>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</si>
  <si>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</si>
  <si>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</si>
  <si>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</si>
  <si>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</si>
  <si>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</si>
  <si>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</si>
  <si>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</si>
  <si>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</si>
  <si>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</si>
  <si>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</si>
  <si>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</si>
  <si>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</si>
  <si>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</si>
  <si>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</si>
  <si>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</si>
  <si>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</si>
  <si>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</si>
  <si>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</si>
  <si>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</si>
  <si>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</si>
  <si>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</si>
  <si>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</si>
  <si>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</si>
  <si>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</si>
  <si>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</si>
  <si>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</si>
  <si>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</si>
  <si>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</si>
  <si>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</si>
  <si>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</si>
  <si>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</si>
  <si>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</si>
  <si>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</si>
  <si>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</si>
  <si>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</si>
  <si>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</si>
  <si>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</si>
  <si>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</si>
  <si>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</si>
  <si>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</si>
  <si>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</si>
  <si>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</si>
  <si>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</si>
  <si>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</si>
  <si>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</si>
  <si>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</si>
  <si>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</si>
  <si>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</si>
  <si>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</si>
  <si>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</si>
  <si>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</si>
  <si>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</si>
  <si>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</si>
  <si>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</si>
  <si>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</si>
  <si>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</si>
  <si>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</si>
  <si>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</si>
  <si>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</si>
  <si>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</si>
  <si>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</si>
  <si>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</si>
  <si>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</si>
  <si>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</si>
  <si>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</si>
  <si>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</si>
  <si>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</si>
  <si>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</si>
  <si>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</si>
  <si>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</si>
  <si>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</si>
  <si>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</si>
  <si>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</si>
  <si>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</si>
  <si>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</si>
  <si>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</si>
  <si>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</si>
  <si>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</si>
  <si>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</si>
  <si>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</si>
  <si>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</si>
  <si>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</si>
  <si>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</si>
  <si>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</si>
  <si>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</si>
  <si>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</si>
  <si>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</si>
  <si>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</si>
  <si>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</si>
  <si>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</si>
  <si>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</si>
  <si>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</si>
  <si>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</si>
  <si>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</si>
  <si>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</si>
  <si>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</si>
  <si>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</si>
  <si>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</si>
  <si>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</si>
  <si>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</si>
  <si>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</si>
  <si>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</si>
  <si>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</si>
  <si>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</si>
  <si>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</si>
  <si>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</si>
  <si>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</si>
  <si>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</si>
  <si>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</si>
  <si>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</si>
  <si>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</si>
  <si>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</si>
  <si>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</si>
  <si>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</si>
  <si>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</si>
  <si>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</si>
  <si>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</si>
  <si>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</si>
  <si>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</si>
  <si>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</si>
  <si>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</si>
  <si>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</si>
  <si>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</si>
  <si>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</si>
  <si>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</si>
  <si>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</si>
  <si>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</si>
  <si>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</si>
  <si>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</si>
  <si>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</si>
  <si>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</si>
  <si>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</si>
  <si>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</si>
  <si>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</si>
  <si>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</si>
  <si>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</si>
  <si>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</si>
  <si>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</si>
  <si>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</si>
  <si>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</si>
  <si>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</si>
  <si>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</si>
  <si>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</si>
  <si>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</si>
  <si>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</si>
  <si>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</si>
  <si>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</si>
  <si>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</si>
  <si>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</si>
  <si>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</si>
  <si>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</si>
  <si>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</si>
  <si>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</si>
  <si>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</si>
  <si>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</si>
  <si>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</si>
  <si>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</si>
  <si>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</si>
  <si>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</si>
  <si>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</si>
  <si>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</si>
  <si>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</si>
  <si>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</si>
  <si>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</si>
  <si>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</si>
  <si>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</si>
  <si>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</si>
  <si>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</si>
  <si>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</si>
  <si>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</si>
  <si>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</si>
  <si>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</si>
  <si>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</si>
  <si>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</si>
  <si>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</si>
  <si>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</si>
  <si>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</si>
  <si>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</si>
  <si>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</si>
  <si>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</si>
  <si>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</si>
  <si>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</si>
  <si>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</si>
  <si>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</si>
  <si>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</si>
  <si>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</si>
  <si>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</si>
  <si>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</si>
  <si>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</si>
  <si>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</si>
  <si>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</si>
  <si>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</si>
  <si>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</si>
  <si>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</si>
  <si>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</si>
  <si>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</si>
  <si>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</si>
  <si>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</si>
  <si>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</si>
  <si>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</si>
  <si>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</si>
  <si>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</si>
  <si>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</si>
  <si>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</si>
  <si>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</si>
  <si>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</si>
  <si>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</si>
  <si>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</si>
  <si>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</si>
  <si>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</si>
  <si>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</si>
  <si>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</si>
  <si>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</si>
  <si>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</si>
  <si>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</si>
  <si>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</si>
  <si>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</si>
  <si>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</si>
  <si>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</si>
  <si>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</si>
  <si>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</si>
  <si>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</si>
  <si>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</si>
  <si>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</si>
  <si>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</si>
  <si>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</si>
  <si>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</si>
  <si>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</si>
  <si>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</si>
  <si>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</si>
  <si>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</si>
  <si>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</si>
  <si>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</si>
  <si>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</si>
  <si>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</si>
  <si>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</si>
  <si>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</si>
  <si>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</si>
  <si>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</si>
  <si>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</si>
  <si>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</si>
  <si>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</si>
  <si>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</si>
  <si>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</si>
  <si>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</si>
  <si>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</si>
  <si>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</si>
  <si>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</si>
  <si>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</si>
  <si>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</si>
  <si>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</si>
  <si>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</si>
  <si>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</si>
  <si>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</si>
  <si>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</si>
  <si>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</si>
  <si>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</si>
  <si>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</si>
  <si>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</si>
  <si>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</si>
  <si>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</si>
  <si>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</si>
  <si>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</si>
  <si>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</si>
  <si>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</si>
  <si>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</si>
  <si>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</si>
  <si>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</si>
  <si>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</si>
  <si>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</si>
  <si>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</si>
  <si>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</si>
  <si>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</si>
  <si>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</si>
  <si>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</si>
  <si>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</si>
  <si>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</si>
  <si>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</si>
  <si>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</si>
  <si>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</si>
  <si>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</si>
  <si>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</si>
  <si>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</si>
  <si>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</si>
  <si>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</si>
  <si>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</si>
  <si>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</si>
  <si>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</si>
  <si>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</si>
  <si>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</si>
  <si>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</si>
  <si>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</si>
  <si>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</si>
  <si>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</si>
  <si>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</si>
  <si>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</si>
  <si>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</si>
  <si>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</si>
  <si>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</si>
  <si>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</si>
  <si>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</si>
  <si>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</si>
  <si>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</si>
  <si>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</si>
  <si>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</si>
  <si>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</si>
  <si>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</si>
  <si>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</si>
  <si>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</si>
  <si>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</si>
  <si>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</si>
  <si>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</si>
  <si>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</si>
  <si>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</si>
  <si>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</si>
  <si>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</si>
  <si>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</si>
  <si>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</si>
  <si>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</si>
  <si>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</si>
  <si>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</si>
  <si>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</si>
  <si>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</si>
  <si>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</si>
  <si>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</si>
  <si>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</si>
  <si>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</si>
  <si>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</si>
  <si>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</si>
  <si>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</si>
  <si>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</si>
  <si>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</si>
  <si>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</si>
  <si>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</si>
  <si>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</si>
  <si>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</si>
  <si>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</si>
  <si>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</si>
  <si>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</si>
  <si>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</si>
  <si>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</si>
  <si>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</si>
  <si>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</si>
  <si>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</si>
  <si>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</si>
  <si>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</si>
  <si>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</si>
  <si>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</si>
  <si>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</si>
  <si>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</si>
  <si>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</si>
  <si>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</si>
  <si>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</si>
  <si>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</si>
  <si>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</si>
  <si>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</si>
  <si>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</si>
  <si>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</si>
  <si>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</si>
  <si>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</si>
  <si>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</si>
  <si>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</si>
  <si>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</si>
  <si>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</si>
  <si>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</si>
  <si>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</si>
  <si>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</si>
  <si>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</si>
  <si>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</si>
  <si>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</si>
  <si>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</si>
  <si>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</si>
  <si>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</si>
  <si>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</si>
  <si>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</si>
  <si>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</si>
  <si>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</si>
  <si>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</si>
  <si>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</si>
  <si>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</si>
  <si>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</si>
  <si>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</si>
  <si>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</si>
  <si>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</si>
  <si>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</si>
  <si>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</si>
  <si>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</si>
  <si>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</si>
  <si>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</si>
  <si>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</si>
  <si>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</si>
  <si>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</si>
  <si>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</si>
  <si>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</si>
  <si>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</si>
  <si>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</si>
  <si>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</si>
  <si>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</si>
  <si>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</si>
  <si>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</si>
  <si>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</si>
  <si>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</si>
  <si>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</si>
  <si>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</si>
  <si>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</si>
  <si>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</si>
  <si>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</si>
  <si>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</si>
  <si>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</si>
  <si>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</si>
  <si>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</si>
  <si>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</si>
  <si>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</si>
  <si>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</si>
  <si>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</si>
  <si>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</si>
  <si>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</si>
  <si>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</si>
  <si>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</si>
  <si>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</si>
  <si>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</si>
  <si>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</si>
  <si>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</si>
  <si>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</si>
  <si>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</si>
  <si>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</si>
  <si>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</si>
  <si>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</si>
  <si>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</si>
  <si>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</si>
  <si>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</si>
  <si>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</si>
  <si>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</si>
  <si>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</si>
  <si>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</si>
  <si>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</si>
  <si>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</si>
  <si>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</si>
  <si>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</si>
  <si>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</si>
  <si>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</si>
  <si>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</si>
  <si>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</si>
  <si>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</si>
  <si>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</si>
  <si>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</si>
  <si>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</si>
  <si>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</si>
  <si>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</si>
  <si>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</si>
  <si>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</si>
  <si>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</si>
  <si>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</si>
  <si>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</si>
  <si>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</si>
  <si>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</si>
  <si>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</si>
  <si>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</si>
  <si>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</si>
  <si>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</si>
  <si>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</si>
  <si>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</si>
  <si>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</si>
  <si>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</si>
  <si>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</si>
  <si>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</si>
  <si>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</si>
  <si>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</si>
  <si>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</si>
  <si>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</si>
  <si>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</si>
  <si>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</si>
  <si>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</si>
  <si>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</si>
  <si>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</si>
  <si>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</si>
  <si>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</si>
  <si>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</si>
  <si>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</si>
  <si>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</si>
  <si>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</si>
  <si>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</si>
  <si>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</si>
  <si>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</si>
  <si>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</si>
  <si>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</si>
  <si>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</si>
  <si>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</si>
  <si>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</si>
  <si>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</si>
  <si>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</si>
  <si>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</si>
  <si>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</si>
  <si>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</si>
  <si>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</si>
  <si>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</si>
  <si>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</si>
  <si>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</si>
  <si>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</si>
  <si>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</si>
  <si>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</si>
  <si>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</si>
  <si>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</si>
  <si>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</si>
  <si>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</si>
  <si>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</si>
  <si>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</si>
  <si>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</si>
  <si>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</si>
  <si>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</si>
  <si>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</si>
  <si>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</si>
  <si>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</si>
  <si>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</si>
  <si>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</si>
  <si>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</si>
  <si>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</si>
  <si>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</si>
  <si>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</si>
  <si>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</si>
  <si>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</si>
  <si>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</si>
  <si>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</si>
  <si>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</si>
  <si>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</si>
  <si>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</si>
  <si>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</si>
  <si>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</si>
  <si>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</si>
  <si>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</si>
  <si>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</si>
  <si>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</si>
  <si>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</si>
  <si>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</si>
  <si>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</si>
  <si>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</si>
  <si>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</si>
  <si>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</si>
  <si>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</si>
  <si>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</si>
  <si>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</si>
  <si>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</si>
  <si>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</si>
  <si>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</si>
  <si>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</si>
  <si>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</si>
  <si>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</si>
  <si>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</si>
  <si>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</si>
  <si>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</si>
  <si>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</si>
  <si>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</si>
  <si>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</si>
  <si>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</si>
  <si>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</si>
  <si>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</si>
  <si>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</si>
  <si>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</si>
  <si>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</si>
  <si>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</si>
  <si>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</si>
  <si>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</si>
  <si>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</si>
  <si>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</si>
  <si>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</si>
  <si>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</si>
  <si>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</si>
  <si>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</si>
  <si>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</si>
  <si>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</si>
  <si>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</si>
  <si>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</si>
  <si>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</si>
  <si>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</si>
  <si>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</si>
  <si>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</si>
  <si>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</si>
  <si>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</si>
  <si>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</si>
  <si>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</si>
  <si>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</si>
  <si>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</si>
  <si>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</si>
  <si>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</si>
  <si>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</si>
  <si>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</si>
  <si>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</si>
  <si>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</si>
  <si>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</si>
  <si>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</si>
  <si>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</si>
  <si>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</si>
  <si>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</si>
  <si>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</si>
  <si>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</si>
  <si>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</si>
  <si>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</si>
  <si>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</si>
  <si>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</si>
  <si>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</si>
  <si>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</si>
  <si>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</si>
  <si>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</si>
  <si>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</si>
  <si>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</si>
  <si>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</si>
  <si>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</si>
  <si>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</si>
  <si>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</si>
  <si>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</si>
  <si>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</si>
  <si>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</si>
  <si>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</si>
  <si>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</si>
  <si>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</si>
  <si>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</si>
  <si>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</si>
  <si>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</si>
  <si>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</si>
  <si>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</si>
  <si>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</si>
  <si>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</si>
  <si>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</si>
  <si>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</si>
  <si>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</si>
  <si>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</si>
  <si>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</si>
  <si>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</si>
  <si>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</si>
  <si>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</si>
  <si>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</si>
  <si>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</si>
  <si>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</si>
  <si>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</si>
  <si>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</si>
  <si>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</si>
  <si>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</si>
  <si>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</si>
  <si>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</si>
  <si>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</si>
  <si>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</si>
  <si>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</si>
  <si>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</si>
  <si>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</si>
  <si>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</si>
  <si>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</si>
  <si>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</si>
  <si>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</si>
  <si>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</si>
  <si>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</si>
  <si>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</si>
  <si>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</si>
  <si>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</si>
  <si>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</si>
  <si>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</si>
  <si>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</si>
  <si>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</si>
  <si>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</si>
  <si>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</si>
  <si>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</si>
  <si>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</si>
  <si>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</si>
  <si>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</si>
  <si>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</si>
  <si>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</si>
  <si>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</si>
  <si>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</si>
  <si>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</si>
  <si>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</si>
  <si>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</si>
  <si>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</si>
  <si>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</si>
  <si>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</si>
  <si>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</si>
  <si>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</si>
  <si>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</si>
  <si>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</si>
  <si>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</si>
  <si>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</si>
  <si>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</si>
  <si>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</si>
  <si>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</si>
  <si>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</si>
  <si>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</si>
  <si>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</si>
  <si>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</si>
  <si>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</si>
  <si>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</si>
  <si>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</si>
  <si>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</si>
  <si>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</si>
  <si>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</si>
  <si>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</si>
  <si>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</si>
  <si>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</si>
  <si>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</si>
  <si>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</si>
  <si>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</si>
  <si>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</si>
  <si>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</si>
  <si>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</si>
  <si>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</si>
  <si>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</si>
  <si>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</si>
  <si>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</si>
  <si>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</si>
  <si>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</si>
  <si>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</si>
  <si>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</si>
  <si>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</si>
  <si>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</si>
  <si>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</si>
  <si>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</si>
  <si>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</si>
  <si>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</si>
  <si>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</si>
  <si>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</si>
  <si>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</si>
  <si>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</si>
  <si>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</si>
  <si>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</si>
  <si>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</si>
  <si>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</si>
  <si>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</si>
  <si>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</si>
  <si>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</si>
  <si>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</si>
  <si>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</si>
  <si>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</si>
  <si>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</si>
  <si>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</si>
  <si>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</si>
  <si>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</si>
  <si>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</si>
  <si>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</si>
  <si>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</si>
  <si>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</si>
  <si>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</si>
  <si>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</si>
  <si>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</si>
  <si>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</si>
  <si>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</si>
  <si>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</si>
  <si>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</si>
  <si>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</si>
  <si>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</si>
  <si>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</si>
  <si>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</si>
  <si>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</si>
  <si>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</si>
  <si>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</si>
  <si>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</si>
  <si>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</si>
  <si>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</si>
  <si>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</si>
  <si>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</si>
  <si>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</si>
  <si>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</si>
  <si>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</si>
  <si>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</si>
  <si>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</si>
  <si>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</si>
  <si>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</si>
  <si>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</si>
  <si>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</si>
  <si>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</si>
  <si>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</si>
  <si>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</si>
  <si>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</si>
  <si>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</si>
  <si>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</si>
  <si>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</si>
  <si>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</si>
  <si>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</si>
  <si>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</si>
  <si>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</si>
  <si>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</si>
  <si>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</si>
  <si>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</si>
  <si>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</si>
  <si>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</si>
  <si>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</si>
  <si>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</si>
  <si>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</si>
  <si>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</si>
  <si>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</si>
  <si>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</si>
  <si>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</si>
  <si>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</si>
  <si>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</si>
  <si>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</si>
  <si>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</si>
  <si>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</si>
  <si>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</si>
  <si>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</si>
  <si>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</si>
  <si>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</si>
  <si>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</si>
  <si>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</si>
  <si>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</si>
  <si>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</si>
  <si>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</si>
  <si>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</si>
  <si>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</si>
  <si>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</si>
  <si>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</si>
  <si>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</si>
  <si>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</si>
  <si>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</si>
  <si>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</si>
  <si>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</si>
  <si>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</si>
  <si>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</si>
  <si>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</si>
  <si>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</si>
  <si>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</si>
  <si>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</si>
  <si>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</si>
  <si>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</si>
  <si>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</si>
  <si>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</si>
  <si>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</si>
  <si>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</si>
  <si>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</si>
  <si>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</si>
  <si>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</si>
  <si>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</si>
  <si>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</si>
  <si>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</si>
  <si>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</si>
  <si>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</si>
  <si>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</si>
  <si>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</si>
  <si>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</si>
  <si>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</si>
  <si>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</si>
  <si>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</si>
  <si>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</si>
  <si>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</si>
  <si>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</si>
  <si>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</si>
  <si>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</si>
  <si>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</si>
  <si>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</si>
  <si>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</si>
  <si>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</si>
  <si>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</si>
  <si>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</si>
  <si>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</si>
  <si>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</si>
  <si>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</si>
  <si>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</si>
  <si>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</si>
  <si>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</si>
  <si>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</si>
  <si>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</si>
  <si>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</si>
  <si>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</si>
  <si>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</si>
  <si>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</si>
  <si>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</si>
  <si>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</si>
  <si>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</si>
  <si>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</si>
  <si>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</si>
  <si>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</si>
  <si>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</si>
  <si>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</si>
  <si>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</si>
  <si>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</si>
  <si>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</si>
  <si>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</si>
  <si>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</si>
  <si>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</si>
  <si>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</si>
  <si>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</si>
  <si>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</si>
  <si>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</si>
  <si>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</si>
  <si>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</si>
  <si>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</si>
  <si>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</si>
  <si>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</si>
  <si>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</si>
  <si>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</si>
  <si>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</si>
  <si>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</si>
  <si>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</si>
  <si>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</si>
  <si>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</si>
  <si>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</si>
  <si>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</si>
  <si>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</si>
  <si>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</si>
  <si>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</si>
  <si>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</si>
  <si>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</si>
  <si>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</si>
  <si>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</si>
  <si>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</si>
  <si>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</si>
  <si>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</si>
  <si>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</si>
  <si>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</si>
  <si>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</si>
  <si>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</si>
  <si>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</si>
  <si>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</si>
  <si>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</si>
  <si>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</si>
  <si>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</si>
  <si>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</si>
  <si>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</si>
  <si>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</si>
  <si>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</si>
  <si>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</si>
  <si>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</si>
  <si>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</si>
  <si>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</si>
  <si>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</si>
  <si>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</si>
  <si>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</si>
  <si>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</si>
  <si>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</si>
  <si>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</si>
  <si>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</si>
  <si>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</si>
  <si>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</si>
  <si>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</si>
  <si>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</si>
  <si>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</si>
  <si>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</si>
  <si>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</si>
  <si>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</si>
  <si>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</si>
  <si>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</si>
  <si>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</si>
  <si>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</si>
  <si>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</si>
  <si>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</si>
  <si>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</si>
  <si>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</si>
  <si>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</si>
  <si>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</si>
  <si>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</si>
  <si>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</si>
  <si>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</si>
  <si>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</si>
  <si>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</si>
  <si>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</si>
  <si>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</si>
  <si>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</si>
  <si>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</si>
  <si>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</si>
  <si>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</si>
  <si>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</si>
  <si>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</si>
  <si>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</si>
  <si>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</si>
  <si>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</si>
  <si>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</si>
  <si>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</si>
  <si>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</si>
  <si>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</si>
  <si>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</si>
  <si>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</si>
  <si>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</si>
  <si>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</si>
  <si>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</si>
  <si>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</si>
  <si>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</si>
  <si>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</si>
  <si>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</si>
  <si>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</si>
  <si>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</si>
  <si>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</si>
  <si>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</si>
  <si>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</si>
  <si>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</si>
  <si>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</si>
  <si>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</si>
  <si>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</si>
  <si>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</si>
  <si>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</si>
  <si>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</si>
  <si>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</si>
  <si>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</si>
  <si>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</si>
  <si>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</si>
  <si>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</si>
  <si>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</si>
  <si>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</si>
  <si>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</si>
  <si>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</si>
  <si>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</si>
  <si>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</si>
  <si>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</si>
  <si>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</si>
  <si>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</si>
  <si>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</si>
  <si>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</si>
  <si>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</si>
  <si>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</si>
  <si>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</si>
  <si>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</si>
  <si>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</si>
  <si>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</si>
  <si>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</si>
  <si>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</si>
  <si>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</si>
  <si>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</si>
  <si>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</si>
  <si>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</si>
  <si>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</si>
  <si>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</si>
  <si>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</si>
  <si>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</si>
  <si>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</si>
  <si>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</si>
  <si>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</si>
  <si>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</si>
  <si>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</si>
  <si>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</si>
  <si>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</si>
  <si>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</si>
  <si>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</si>
  <si>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</si>
  <si>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</si>
  <si>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</si>
  <si>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</si>
  <si>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</si>
  <si>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</si>
  <si>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</si>
  <si>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</si>
  <si>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</si>
  <si>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</si>
  <si>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</si>
  <si>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</si>
  <si>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</si>
  <si>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</si>
  <si>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</si>
  <si>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</si>
  <si>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</si>
  <si>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</si>
  <si>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</si>
  <si>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</si>
  <si>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</si>
  <si>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</si>
  <si>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</si>
  <si>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</si>
  <si>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</si>
  <si>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</si>
  <si>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</si>
  <si>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</si>
  <si>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</si>
  <si>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</si>
  <si>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</si>
  <si>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</si>
  <si>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</si>
  <si>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</si>
  <si>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</si>
  <si>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</si>
  <si>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</si>
  <si>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</si>
  <si>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</si>
  <si>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</si>
  <si>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</si>
  <si>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</si>
  <si>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</si>
  <si>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</si>
  <si>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</si>
  <si>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</si>
  <si>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</si>
  <si>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</si>
  <si>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</si>
  <si>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</si>
  <si>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</si>
  <si>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</si>
  <si>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</si>
  <si>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</si>
  <si>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</si>
  <si>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</si>
  <si>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</si>
  <si>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</si>
  <si>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</si>
  <si>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</si>
  <si>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</si>
  <si>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</si>
  <si>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</si>
  <si>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</si>
  <si>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</si>
  <si>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</si>
  <si>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</si>
  <si>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</si>
  <si>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</si>
  <si>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</si>
  <si>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</si>
  <si>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</si>
  <si>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</si>
  <si>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</si>
  <si>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</si>
  <si>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</si>
  <si>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</si>
  <si>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</si>
  <si>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</si>
  <si>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</si>
  <si>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</si>
  <si>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</si>
  <si>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</si>
  <si>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</si>
  <si>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</si>
  <si>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</si>
  <si>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</si>
  <si>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</si>
  <si>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</si>
  <si>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</si>
  <si>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</si>
  <si>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</si>
  <si>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</si>
  <si>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</si>
  <si>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</si>
  <si>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</si>
  <si>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</si>
  <si>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</si>
  <si>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</si>
  <si>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</si>
  <si>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</si>
  <si>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</si>
  <si>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</si>
  <si>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</si>
  <si>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</si>
  <si>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</si>
  <si>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</si>
  <si>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</si>
  <si>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</si>
  <si>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</si>
  <si>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</si>
  <si>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</si>
  <si>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</si>
  <si>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</si>
  <si>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</si>
  <si>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</si>
  <si>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</si>
  <si>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</si>
  <si>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</si>
  <si>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</si>
  <si>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</si>
  <si>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</si>
  <si>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</si>
  <si>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</si>
  <si>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</si>
  <si>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</si>
  <si>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</si>
  <si>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</si>
  <si>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</si>
  <si>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</si>
  <si>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</si>
  <si>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</si>
  <si>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</si>
  <si>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</si>
  <si>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</si>
  <si>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</si>
  <si>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</si>
  <si>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</si>
  <si>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</si>
  <si>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</si>
  <si>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</si>
  <si>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</si>
  <si>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</si>
  <si>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</si>
  <si>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</si>
  <si>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</si>
  <si>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</si>
  <si>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</si>
  <si>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</si>
  <si>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</si>
  <si>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</si>
  <si>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</si>
  <si>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</si>
  <si>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</si>
  <si>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</si>
  <si>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</si>
  <si>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</si>
  <si>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</si>
  <si>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</si>
  <si>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</si>
  <si>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</si>
  <si>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</si>
  <si>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</si>
  <si>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</si>
  <si>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</si>
  <si>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</si>
  <si>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</si>
  <si>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</si>
  <si>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</si>
  <si>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</si>
  <si>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</si>
  <si>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</si>
  <si>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</si>
  <si>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</si>
  <si>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</si>
  <si>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</si>
  <si>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</si>
  <si>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</si>
  <si>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</si>
  <si>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</si>
  <si>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</si>
  <si>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</si>
  <si>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</si>
  <si>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</si>
  <si>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</si>
  <si>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</si>
  <si>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</si>
  <si>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</si>
  <si>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</si>
  <si>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</si>
  <si>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</si>
  <si>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</si>
  <si>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</si>
  <si>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</si>
  <si>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</si>
  <si>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</si>
  <si>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</si>
  <si>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</si>
  <si>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</si>
  <si>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</si>
  <si>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</si>
  <si>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</si>
  <si>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</si>
  <si>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</si>
  <si>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</si>
  <si>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</si>
  <si>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</si>
  <si>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</si>
  <si>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</si>
  <si>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</si>
  <si>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</si>
  <si>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</si>
  <si>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</si>
  <si>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</si>
  <si>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</si>
  <si>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</si>
  <si>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</si>
  <si>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</si>
  <si>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</si>
  <si>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</si>
  <si>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</si>
  <si>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</si>
  <si>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</si>
  <si>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</si>
  <si>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</si>
  <si>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</si>
  <si>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</si>
  <si>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</si>
  <si>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</si>
  <si>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</si>
  <si>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</si>
  <si>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</si>
  <si>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</si>
  <si>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</si>
  <si>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</si>
  <si>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</si>
  <si>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</si>
  <si>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</si>
  <si>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</si>
  <si>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</si>
  <si>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</si>
  <si>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</si>
  <si>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</si>
  <si>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</si>
  <si>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</si>
  <si>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</si>
  <si>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</si>
  <si>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</si>
  <si>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</si>
  <si>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</si>
  <si>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</si>
  <si>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</si>
  <si>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</si>
  <si>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</si>
  <si>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</si>
  <si>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</si>
  <si>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</si>
  <si>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</si>
  <si>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</si>
  <si>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</si>
  <si>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</si>
  <si>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</si>
  <si>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</si>
  <si>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</si>
  <si>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</si>
  <si>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</si>
  <si>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</si>
  <si>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</si>
  <si>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</si>
  <si>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</si>
  <si>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</si>
  <si>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</si>
  <si>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</si>
  <si>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</si>
  <si>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</si>
  <si>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</si>
  <si>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</si>
  <si>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</si>
  <si>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</si>
  <si>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</si>
  <si>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</si>
  <si>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</si>
  <si>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</si>
  <si>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</si>
  <si>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</si>
  <si>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</si>
  <si>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</si>
  <si>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</si>
  <si>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</si>
  <si>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</si>
  <si>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</si>
  <si>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</si>
  <si>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</si>
  <si>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</si>
  <si>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</si>
  <si>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</si>
  <si>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</si>
  <si>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</si>
  <si>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</si>
  <si>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</si>
  <si>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</si>
  <si>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</si>
  <si>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</si>
  <si>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</si>
  <si>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</si>
  <si>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</si>
  <si>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</si>
  <si>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</si>
  <si>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</si>
  <si>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</si>
  <si>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</si>
  <si>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</si>
  <si>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</si>
  <si>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</si>
  <si>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</si>
  <si>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</si>
  <si>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</si>
  <si>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</si>
  <si>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</si>
  <si>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</si>
  <si>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</si>
  <si>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</si>
  <si>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</si>
  <si>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</si>
  <si>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</si>
  <si>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</si>
  <si>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</si>
  <si>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</si>
  <si>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</si>
  <si>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</si>
  <si>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</si>
  <si>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</si>
  <si>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</si>
  <si>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</si>
  <si>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</si>
  <si>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</si>
  <si>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</si>
  <si>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</si>
  <si>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</si>
  <si>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</si>
  <si>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</si>
  <si>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</si>
  <si>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</si>
  <si>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</si>
  <si>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</si>
  <si>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</si>
  <si>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</si>
  <si>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</si>
  <si>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</si>
  <si>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</si>
  <si>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</si>
  <si>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</si>
  <si>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</si>
  <si>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</si>
  <si>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</si>
  <si>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</si>
  <si>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</si>
  <si>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</si>
  <si>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</si>
  <si>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</si>
  <si>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</si>
  <si>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</si>
  <si>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</si>
  <si>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</si>
  <si>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</si>
  <si>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</si>
  <si>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</si>
  <si>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</si>
  <si>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</si>
  <si>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</si>
  <si>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</si>
  <si>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</si>
  <si>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</si>
  <si>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</si>
  <si>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</si>
  <si>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</si>
  <si>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</si>
  <si>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</si>
  <si>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</si>
  <si>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</si>
  <si>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</si>
  <si>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</si>
  <si>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</si>
  <si>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</si>
  <si>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</si>
  <si>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</si>
  <si>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</si>
  <si>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</si>
  <si>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</si>
  <si>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</si>
  <si>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</si>
  <si>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</si>
  <si>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</si>
  <si>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</si>
  <si>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</si>
  <si>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</si>
  <si>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</si>
  <si>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</si>
  <si>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</si>
  <si>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</si>
  <si>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</si>
  <si>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</si>
  <si>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</si>
  <si>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</si>
  <si>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</si>
  <si>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</si>
  <si>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</si>
  <si>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</si>
  <si>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</si>
  <si>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</si>
  <si>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</si>
  <si>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</si>
  <si>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</si>
  <si>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</si>
  <si>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</si>
  <si>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</si>
  <si>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</si>
  <si>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</si>
  <si>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</si>
  <si>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</si>
  <si>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</si>
  <si>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</si>
  <si>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</si>
  <si>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</si>
  <si>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</si>
  <si>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</si>
  <si>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</si>
  <si>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</si>
  <si>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</si>
  <si>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</si>
  <si>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</si>
  <si>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</si>
  <si>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</si>
  <si>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</si>
  <si>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</si>
  <si>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</si>
  <si>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</si>
  <si>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</si>
  <si>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</si>
  <si>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</si>
  <si>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</si>
  <si>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</si>
  <si>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</si>
  <si>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</si>
  <si>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</si>
  <si>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</si>
  <si>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</si>
  <si>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</si>
  <si>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</si>
  <si>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</si>
  <si>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</si>
  <si>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</si>
  <si>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</si>
  <si>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</si>
  <si>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</si>
  <si>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</si>
  <si>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</si>
  <si>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</si>
  <si>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</si>
  <si>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</si>
  <si>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</si>
  <si>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</si>
  <si>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</si>
  <si>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</si>
  <si>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</si>
  <si>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</si>
  <si>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</si>
  <si>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</si>
  <si>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</si>
  <si>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</si>
  <si>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</si>
  <si>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</si>
  <si>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</si>
  <si>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</si>
  <si>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</si>
  <si>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</si>
  <si>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</si>
  <si>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</si>
  <si>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</si>
  <si>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</si>
  <si>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</si>
  <si>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</si>
  <si>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</si>
  <si>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</si>
  <si>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</si>
  <si>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</si>
  <si>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</si>
  <si>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</si>
  <si>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</si>
  <si>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</si>
  <si>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</si>
  <si>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</si>
  <si>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</si>
  <si>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</si>
  <si>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</si>
  <si>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</si>
  <si>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</si>
  <si>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</si>
  <si>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</si>
  <si>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</si>
  <si>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</si>
  <si>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</si>
  <si>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</si>
  <si>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</si>
  <si>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</si>
  <si>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</si>
  <si>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</si>
  <si>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</si>
  <si>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</si>
  <si>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</si>
  <si>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</si>
  <si>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</si>
  <si>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</si>
  <si>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</si>
  <si>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</si>
  <si>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</si>
  <si>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</si>
  <si>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</si>
  <si>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</si>
  <si>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</si>
  <si>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</si>
  <si>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</si>
  <si>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</si>
  <si>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</si>
  <si>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</si>
  <si>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</si>
  <si>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</si>
  <si>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</si>
  <si>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</si>
  <si>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</si>
  <si>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</si>
  <si>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</si>
  <si>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</si>
  <si>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</si>
  <si>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</si>
  <si>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</si>
  <si>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</si>
  <si>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</si>
  <si>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</si>
  <si>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</si>
  <si>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</si>
  <si>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</si>
  <si>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</si>
  <si>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</si>
  <si>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</si>
  <si>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</si>
  <si>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</si>
  <si>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</si>
  <si>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</si>
  <si>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</si>
  <si>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</si>
  <si>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</si>
  <si>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</si>
  <si>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</si>
  <si>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</si>
  <si>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</si>
  <si>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</si>
  <si>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</si>
  <si>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</si>
  <si>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</si>
  <si>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</si>
  <si>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</si>
  <si>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</si>
  <si>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</si>
  <si>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</si>
  <si>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</si>
  <si>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</si>
  <si>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</si>
  <si>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</si>
  <si>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</si>
  <si>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</si>
  <si>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</si>
  <si>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</si>
  <si>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</si>
  <si>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</si>
  <si>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</si>
  <si>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</si>
  <si>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</si>
  <si>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</si>
  <si>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</si>
  <si>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</si>
  <si>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</si>
  <si>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</si>
  <si>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</si>
  <si>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</si>
  <si>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</si>
  <si>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</si>
  <si>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</si>
  <si>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</si>
  <si>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</si>
  <si>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</si>
  <si>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</si>
  <si>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</si>
  <si>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</si>
  <si>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</si>
  <si>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</si>
  <si>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</si>
  <si>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</si>
  <si>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</si>
  <si>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</si>
  <si>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</si>
  <si>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</si>
  <si>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</si>
  <si>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</si>
  <si>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</si>
  <si>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</si>
  <si>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</si>
  <si>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</si>
  <si>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</si>
  <si>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</si>
  <si>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</si>
  <si>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</si>
  <si>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</si>
  <si>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</si>
  <si>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</si>
  <si>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</si>
  <si>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</si>
  <si>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</si>
  <si>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</si>
  <si>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</si>
  <si>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</si>
  <si>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</si>
  <si>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</si>
  <si>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</si>
  <si>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</si>
  <si>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</si>
  <si>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</si>
  <si>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</si>
  <si>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</si>
  <si>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</si>
  <si>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</si>
  <si>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</si>
  <si>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</si>
  <si>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</si>
  <si>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</si>
  <si>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</si>
  <si>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</si>
  <si>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</si>
  <si>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</si>
  <si>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</si>
  <si>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</si>
  <si>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</si>
  <si>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</si>
  <si>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</si>
  <si>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</si>
  <si>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</si>
  <si>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</si>
  <si>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</si>
  <si>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</si>
  <si>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</si>
  <si>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</si>
  <si>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</si>
  <si>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</si>
  <si>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</si>
  <si>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</si>
  <si>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</si>
  <si>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</si>
  <si>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</si>
  <si>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</si>
  <si>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</si>
  <si>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</si>
  <si>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</si>
  <si>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</si>
  <si>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</si>
  <si>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</si>
  <si>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</si>
  <si>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</si>
  <si>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</si>
  <si>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</si>
  <si>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</si>
  <si>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</si>
  <si>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</si>
  <si>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</si>
  <si>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</si>
  <si>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</si>
  <si>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</si>
  <si>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</si>
  <si>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</si>
  <si>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</si>
  <si>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</si>
  <si>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</si>
  <si>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</si>
  <si>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</si>
  <si>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</si>
  <si>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</si>
  <si>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</si>
  <si>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</si>
  <si>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</si>
  <si>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</si>
  <si>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</si>
  <si>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</si>
  <si>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</si>
  <si>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</si>
  <si>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</si>
  <si>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</si>
  <si>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</si>
  <si>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</si>
  <si>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</si>
  <si>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</si>
  <si>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</si>
  <si>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</si>
  <si>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</si>
  <si>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</si>
  <si>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</si>
  <si>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</si>
  <si>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</si>
  <si>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</si>
  <si>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</si>
  <si>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</si>
  <si>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</si>
  <si>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</si>
  <si>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</si>
  <si>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</si>
  <si>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</si>
  <si>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</si>
  <si>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</si>
  <si>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</si>
  <si>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</si>
  <si>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</si>
  <si>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</si>
  <si>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</si>
  <si>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</si>
  <si>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</si>
  <si>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</si>
  <si>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</si>
  <si>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</si>
  <si>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</si>
  <si>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</si>
  <si>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</si>
  <si>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</si>
  <si>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</si>
  <si>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</si>
  <si>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</si>
  <si>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</si>
  <si>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</si>
  <si>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</si>
  <si>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</si>
  <si>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</si>
  <si>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</si>
  <si>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</si>
  <si>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</si>
  <si>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</si>
  <si>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</si>
  <si>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</si>
  <si>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</si>
  <si>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</si>
  <si>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</si>
  <si>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</si>
  <si>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</si>
  <si>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</si>
  <si>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</si>
  <si>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</si>
  <si>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</si>
  <si>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</si>
  <si>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</si>
  <si>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</si>
  <si>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</si>
  <si>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</si>
  <si>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</si>
  <si>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</si>
  <si>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</si>
  <si>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</si>
  <si>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</si>
  <si>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</si>
  <si>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</si>
  <si>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</si>
  <si>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</si>
  <si>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</si>
  <si>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</si>
  <si>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</si>
  <si>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</si>
  <si>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</si>
  <si>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</si>
  <si>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</si>
  <si>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</si>
  <si>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</si>
  <si>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</si>
  <si>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</si>
  <si>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</si>
  <si>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</si>
  <si>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</si>
  <si>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</si>
  <si>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</si>
  <si>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</si>
  <si>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</si>
  <si>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</si>
  <si>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</si>
  <si>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</si>
  <si>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</si>
  <si>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</si>
  <si>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</si>
  <si>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</si>
  <si>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</si>
  <si>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</si>
  <si>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</si>
  <si>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</si>
  <si>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</si>
  <si>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</si>
  <si>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</si>
  <si>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</si>
  <si>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</si>
  <si>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</si>
  <si>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</si>
  <si>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</si>
  <si>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</si>
  <si>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</si>
  <si>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</si>
  <si>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</si>
  <si>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</si>
  <si>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</si>
  <si>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</si>
  <si>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</si>
  <si>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</si>
  <si>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</si>
  <si>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</si>
  <si>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</si>
  <si>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</si>
  <si>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</si>
  <si>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</si>
  <si>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</si>
  <si>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</si>
  <si>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</si>
  <si>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</si>
  <si>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</si>
  <si>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</si>
  <si>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</si>
  <si>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</si>
  <si>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</si>
  <si>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</si>
  <si>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</si>
  <si>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</si>
  <si>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</si>
  <si>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</si>
  <si>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</si>
  <si>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</si>
  <si>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</si>
  <si>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</si>
  <si>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</si>
  <si>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</si>
  <si>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</si>
  <si>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</si>
  <si>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</si>
  <si>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</si>
  <si>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</si>
  <si>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</si>
  <si>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</si>
  <si>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</si>
  <si>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</si>
  <si>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</si>
  <si>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</si>
  <si>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</si>
  <si>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</si>
  <si>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</si>
  <si>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</si>
  <si>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</si>
  <si>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</si>
  <si>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</si>
  <si>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</si>
  <si>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</si>
  <si>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</si>
  <si>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</si>
  <si>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</si>
  <si>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</si>
  <si>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</si>
  <si>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</si>
  <si>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</si>
  <si>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</si>
  <si>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</si>
  <si>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</si>
  <si>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</si>
  <si>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</si>
  <si>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</si>
  <si>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</si>
  <si>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</si>
  <si>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</si>
  <si>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</si>
  <si>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</si>
  <si>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</si>
  <si>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</si>
  <si>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</si>
  <si>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</si>
  <si>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</si>
  <si>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</si>
  <si>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</si>
  <si>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</si>
  <si>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</si>
  <si>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</si>
  <si>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</si>
  <si>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</si>
  <si>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</si>
  <si>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</si>
  <si>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</si>
  <si>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</si>
  <si>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</si>
  <si>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</si>
  <si>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</si>
  <si>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</si>
  <si>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</si>
  <si>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</si>
  <si>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</si>
  <si>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</si>
  <si>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</si>
  <si>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</si>
  <si>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</si>
  <si>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</si>
  <si>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</si>
  <si>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</si>
  <si>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</si>
  <si>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</si>
  <si>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</si>
  <si>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</si>
  <si>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</si>
  <si>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</si>
  <si>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</si>
  <si>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</si>
  <si>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</si>
  <si>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</si>
  <si>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</si>
  <si>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</si>
  <si>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</si>
  <si>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</si>
  <si>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</si>
  <si>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</si>
  <si>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</si>
  <si>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</si>
  <si>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</si>
  <si>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</si>
  <si>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</si>
  <si>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</si>
  <si>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</si>
  <si>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</si>
  <si>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</si>
  <si>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</si>
  <si>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</si>
  <si>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</si>
  <si>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</si>
  <si>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</si>
  <si>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</si>
  <si>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</si>
  <si>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</si>
  <si>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</si>
  <si>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</si>
  <si>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</si>
  <si>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</si>
  <si>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</si>
  <si>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</si>
  <si>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</si>
  <si>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</si>
  <si>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</si>
  <si>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</si>
  <si>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</si>
  <si>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</si>
  <si>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</si>
  <si>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</si>
  <si>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</si>
  <si>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</si>
  <si>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</si>
  <si>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</si>
  <si>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</si>
  <si>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</si>
  <si>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</si>
  <si>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</si>
  <si>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</si>
  <si>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</si>
  <si>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</si>
  <si>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</si>
  <si>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</si>
  <si>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</si>
  <si>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</si>
  <si>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</si>
  <si>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</si>
  <si>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</si>
  <si>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</si>
  <si>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</si>
  <si>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</si>
  <si>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</si>
  <si>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</si>
  <si>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</si>
  <si>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</si>
  <si>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</si>
  <si>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</si>
  <si>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</si>
  <si>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</si>
  <si>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</si>
  <si>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</si>
  <si>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</si>
  <si>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</si>
  <si>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</si>
  <si>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</si>
  <si>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</si>
  <si>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</si>
  <si>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</si>
  <si>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</si>
  <si>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</si>
  <si>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</si>
  <si>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</si>
  <si>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</si>
  <si>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</si>
  <si>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</si>
  <si>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</si>
  <si>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</si>
  <si>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</si>
  <si>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</si>
  <si>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</si>
  <si>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</si>
  <si>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</si>
  <si>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</si>
  <si>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</si>
  <si>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</si>
  <si>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</si>
  <si>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</si>
  <si>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</si>
  <si>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</si>
  <si>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</si>
  <si>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</si>
  <si>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</si>
  <si>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</si>
  <si>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</si>
  <si>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</si>
  <si>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</si>
  <si>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</si>
  <si>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</si>
  <si>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</si>
  <si>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</si>
  <si>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</si>
  <si>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</si>
  <si>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</si>
  <si>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</si>
  <si>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</si>
  <si>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</si>
  <si>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</si>
  <si>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</si>
  <si>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</si>
  <si>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</si>
  <si>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</si>
  <si>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</si>
  <si>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</si>
  <si>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</si>
  <si>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</si>
  <si>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</si>
  <si>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</si>
  <si>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</si>
  <si>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</si>
  <si>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</si>
  <si>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</si>
  <si>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</si>
  <si>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</si>
  <si>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</si>
  <si>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</si>
  <si>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</si>
  <si>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</si>
  <si>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</si>
  <si>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</si>
  <si>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</si>
  <si>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</si>
  <si>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</si>
  <si>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</si>
  <si>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</si>
  <si>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</si>
  <si>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</si>
  <si>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</si>
  <si>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</si>
  <si>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</si>
  <si>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</si>
  <si>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</si>
  <si>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</si>
  <si>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</si>
  <si>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</si>
  <si>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</si>
  <si>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</si>
  <si>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</si>
  <si>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</si>
  <si>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</si>
  <si>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</si>
  <si>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</si>
  <si>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</si>
  <si>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</si>
  <si>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</si>
  <si>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</si>
  <si>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</si>
  <si>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</si>
  <si>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</si>
  <si>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</si>
  <si>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</si>
  <si>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</si>
  <si>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</si>
  <si>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</si>
  <si>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</si>
  <si>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</si>
  <si>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</si>
  <si>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</si>
  <si>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</si>
  <si>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</si>
  <si>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</si>
  <si>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</si>
  <si>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</si>
  <si>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</si>
  <si>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</si>
  <si>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</si>
  <si>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</si>
  <si>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</si>
  <si>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</si>
  <si>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</si>
  <si>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</si>
  <si>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</si>
  <si>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</si>
  <si>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</si>
  <si>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</si>
  <si>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</si>
  <si>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</si>
  <si>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</si>
  <si>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</si>
  <si>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</si>
  <si>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</si>
  <si>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</si>
  <si>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</si>
  <si>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</si>
  <si>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</si>
  <si>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</si>
  <si>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</si>
  <si>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</si>
  <si>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</si>
  <si>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</si>
  <si>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</si>
  <si>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</si>
  <si>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</si>
  <si>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</si>
  <si>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</si>
  <si>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</si>
  <si>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</si>
  <si>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</si>
  <si>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</si>
  <si>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</si>
  <si>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</si>
  <si>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</si>
  <si>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</si>
  <si>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</si>
  <si>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</si>
  <si>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</si>
  <si>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</si>
  <si>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</si>
  <si>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</si>
  <si>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</si>
  <si>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</si>
  <si>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</si>
  <si>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</si>
  <si>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</si>
  <si>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</si>
  <si>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</si>
  <si>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</si>
  <si>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</si>
  <si>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</si>
  <si>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</si>
  <si>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</si>
  <si>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</si>
  <si>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</si>
  <si>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</si>
  <si>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</si>
  <si>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</si>
  <si>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</si>
  <si>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</si>
  <si>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</si>
  <si>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</si>
  <si>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</si>
  <si>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</si>
  <si>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</si>
  <si>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</si>
  <si>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</si>
  <si>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</si>
  <si>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</si>
  <si>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</si>
  <si>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</si>
  <si>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</si>
  <si>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</si>
  <si>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</si>
  <si>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</si>
  <si>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</si>
  <si>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</si>
  <si>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</si>
  <si>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</si>
  <si>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</si>
  <si>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</si>
  <si>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</si>
  <si>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</si>
  <si>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</si>
  <si>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</si>
  <si>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</si>
  <si>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</si>
  <si>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</si>
  <si>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</si>
  <si>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</si>
  <si>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</si>
  <si>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</si>
  <si>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</si>
  <si>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</si>
  <si>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</si>
  <si>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</si>
  <si>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</si>
  <si>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</si>
  <si>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</si>
  <si>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</si>
  <si>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</si>
  <si>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</si>
  <si>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</si>
  <si>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</si>
  <si>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</si>
  <si>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</si>
  <si>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</si>
  <si>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</si>
  <si>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</si>
  <si>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</si>
  <si>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</si>
  <si>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</si>
  <si>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</si>
  <si>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</si>
  <si>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</si>
  <si>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</si>
  <si>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</si>
  <si>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</si>
  <si>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</si>
  <si>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</si>
  <si>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</si>
  <si>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</si>
  <si>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</si>
  <si>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</si>
  <si>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</si>
  <si>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</si>
  <si>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</si>
  <si>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</si>
  <si>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</si>
  <si>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</si>
  <si>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</si>
  <si>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</si>
  <si>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</si>
  <si>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</si>
  <si>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</si>
  <si>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</si>
  <si>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</si>
  <si>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</si>
  <si>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</si>
  <si>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</si>
  <si>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</si>
  <si>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</si>
  <si>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</si>
  <si>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</si>
  <si>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</si>
  <si>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</si>
  <si>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</si>
  <si>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</si>
  <si>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</si>
  <si>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</si>
  <si>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</si>
  <si>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</si>
  <si>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</si>
  <si>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</si>
  <si>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</si>
  <si>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</si>
  <si>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</si>
  <si>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</si>
  <si>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</si>
  <si>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</si>
  <si>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</si>
  <si>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</si>
  <si>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</si>
  <si>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</si>
  <si>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</si>
  <si>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</si>
  <si>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</si>
  <si>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</si>
  <si>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</si>
  <si>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</si>
  <si>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</si>
  <si>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</si>
  <si>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</si>
  <si>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</si>
  <si>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</si>
  <si>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</si>
  <si>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</si>
  <si>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</si>
  <si>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</si>
  <si>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</si>
  <si>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</si>
  <si>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</si>
  <si>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</si>
  <si>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</si>
  <si>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</si>
  <si>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</si>
  <si>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</si>
  <si>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</si>
  <si>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</si>
  <si>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</si>
  <si>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</si>
  <si>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</si>
  <si>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</si>
  <si>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</si>
  <si>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</si>
  <si>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</si>
  <si>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</si>
  <si>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</si>
  <si>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</si>
  <si>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</si>
  <si>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</si>
  <si>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</si>
  <si>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</si>
  <si>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</si>
  <si>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</si>
  <si>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</si>
  <si>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</si>
  <si>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</si>
  <si>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</si>
  <si>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</si>
  <si>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</si>
  <si>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</si>
  <si>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</si>
  <si>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</si>
  <si>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</si>
  <si>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</si>
  <si>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</si>
  <si>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</si>
  <si>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</si>
  <si>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</si>
  <si>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</si>
  <si>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</si>
  <si>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</si>
  <si>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</si>
  <si>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</si>
  <si>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</si>
  <si>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</si>
  <si>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</si>
  <si>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</si>
  <si>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</si>
  <si>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</si>
  <si>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</si>
  <si>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</si>
  <si>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</si>
  <si>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</si>
  <si>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</si>
  <si>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</si>
  <si>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</si>
  <si>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</si>
  <si>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</si>
  <si>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</si>
  <si>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</si>
  <si>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</si>
  <si>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</si>
  <si>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</si>
  <si>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</si>
  <si>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</si>
  <si>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</si>
  <si>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</si>
  <si>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</si>
  <si>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</si>
  <si>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</si>
  <si>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</si>
  <si>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</si>
  <si>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</si>
  <si>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</si>
  <si>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</si>
  <si>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</si>
  <si>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</si>
  <si>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</si>
  <si>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</si>
  <si>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</si>
  <si>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</si>
  <si>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</si>
  <si>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</si>
  <si>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</si>
  <si>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</si>
  <si>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</si>
  <si>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</si>
  <si>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</si>
  <si>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</si>
  <si>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</si>
  <si>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</si>
  <si>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</si>
  <si>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</si>
  <si>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</si>
  <si>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</si>
  <si>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</si>
  <si>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</si>
  <si>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</si>
  <si>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</si>
  <si>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</si>
  <si>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</si>
  <si>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</si>
  <si>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</si>
  <si>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</si>
  <si>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</si>
  <si>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</si>
  <si>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</si>
  <si>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</si>
  <si>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</si>
  <si>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</si>
  <si>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</si>
  <si>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</si>
  <si>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</si>
  <si>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</si>
  <si>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</si>
  <si>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</si>
  <si>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</si>
  <si>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</si>
  <si>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</si>
  <si>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</si>
  <si>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</si>
  <si>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</si>
  <si>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</si>
  <si>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</si>
  <si>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</si>
  <si>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</si>
  <si>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</si>
  <si>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</si>
  <si>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</si>
  <si>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</si>
  <si>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</si>
  <si>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</si>
  <si>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</si>
  <si>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</si>
  <si>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</si>
  <si>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</si>
  <si>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</si>
  <si>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</si>
  <si>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</si>
  <si>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</si>
  <si>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</si>
  <si>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</si>
  <si>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</si>
  <si>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</si>
  <si>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</si>
  <si>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</si>
  <si>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</si>
  <si>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</si>
  <si>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</si>
  <si>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</si>
  <si>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</si>
  <si>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</si>
  <si>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</si>
  <si>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</si>
  <si>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</si>
  <si>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</si>
  <si>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</si>
  <si>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</si>
  <si>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</si>
  <si>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</si>
  <si>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</si>
  <si>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</si>
  <si>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</si>
  <si>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</si>
  <si>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</si>
  <si>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</si>
  <si>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</si>
  <si>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</si>
  <si>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</si>
  <si>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</si>
  <si>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</si>
  <si>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</si>
  <si>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</si>
  <si>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</si>
  <si>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</si>
  <si>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</si>
  <si>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</si>
  <si>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</si>
  <si>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</si>
  <si>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</si>
  <si>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</si>
  <si>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</si>
  <si>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</si>
  <si>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</si>
  <si>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</si>
  <si>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</si>
  <si>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</si>
  <si>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</si>
  <si>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</si>
  <si>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</si>
  <si>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</si>
  <si>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</si>
  <si>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</si>
  <si>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</si>
  <si>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</si>
  <si>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</si>
  <si>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</si>
  <si>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</si>
  <si>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</si>
  <si>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</si>
  <si>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</si>
  <si>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</si>
  <si>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</si>
  <si>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</si>
  <si>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</si>
  <si>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</si>
  <si>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</si>
  <si>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</si>
  <si>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</si>
  <si>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</si>
  <si>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</si>
  <si>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</si>
  <si>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</si>
  <si>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</si>
  <si>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</si>
  <si>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</si>
  <si>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</si>
  <si>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</si>
  <si>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</si>
  <si>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</si>
  <si>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</si>
  <si>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</si>
  <si>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</si>
  <si>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</si>
  <si>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</si>
  <si>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</si>
  <si>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</si>
  <si>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</si>
  <si>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</si>
  <si>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</si>
  <si>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</si>
  <si>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</si>
  <si>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</si>
  <si>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</si>
  <si>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</si>
  <si>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</si>
  <si>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</si>
  <si>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</si>
  <si>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</si>
  <si>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</si>
  <si>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</si>
  <si>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</si>
  <si>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</si>
  <si>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</si>
  <si>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</si>
  <si>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</si>
  <si>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</si>
  <si>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</si>
  <si>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</si>
  <si>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</si>
  <si>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</si>
  <si>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</si>
  <si>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</si>
  <si>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</si>
  <si>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</si>
  <si>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</si>
  <si>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</si>
  <si>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</si>
  <si>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</si>
  <si>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</si>
  <si>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</si>
  <si>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</si>
  <si>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</si>
  <si>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</si>
  <si>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</si>
  <si>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</si>
  <si>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</si>
  <si>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</si>
  <si>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</si>
  <si>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</si>
  <si>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</si>
  <si>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</si>
  <si>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</si>
  <si>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</si>
  <si>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</si>
  <si>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</si>
  <si>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</si>
  <si>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</si>
  <si>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</si>
  <si>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</si>
  <si>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</si>
  <si>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</si>
  <si>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</si>
  <si>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</si>
  <si>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</si>
  <si>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</si>
  <si>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</si>
  <si>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</si>
  <si>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</si>
  <si>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</si>
  <si>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</si>
  <si>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</si>
  <si>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</si>
  <si>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</si>
  <si>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</si>
  <si>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</si>
  <si>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</si>
  <si>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</si>
  <si>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</si>
  <si>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</si>
  <si>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</si>
  <si>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</si>
  <si>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</si>
  <si>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</si>
  <si>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</si>
  <si>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</si>
  <si>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</si>
  <si>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</si>
  <si>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</si>
  <si>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</si>
  <si>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</si>
  <si>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</si>
  <si>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</si>
  <si>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</si>
  <si>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</si>
  <si>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</si>
  <si>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</si>
  <si>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</si>
  <si>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</si>
  <si>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</si>
  <si>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</si>
  <si>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</si>
  <si>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</si>
  <si>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</si>
  <si>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</si>
  <si>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</si>
  <si>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</si>
  <si>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</si>
  <si>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</si>
  <si>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</si>
  <si>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</si>
  <si>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</si>
  <si>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</si>
  <si>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</si>
  <si>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</si>
  <si>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</si>
  <si>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</si>
  <si>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</si>
  <si>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</si>
  <si>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</si>
  <si>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</si>
  <si>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</si>
  <si>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</si>
  <si>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</si>
  <si>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</si>
  <si>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</si>
  <si>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</si>
  <si>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</si>
  <si>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</si>
  <si>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</si>
  <si>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</si>
  <si>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</si>
  <si>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</si>
  <si>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</si>
  <si>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</si>
  <si>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</si>
  <si>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</si>
  <si>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</si>
  <si>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</si>
  <si>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</si>
  <si>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</si>
  <si>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</si>
  <si>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</si>
  <si>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</si>
  <si>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</si>
  <si>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</si>
  <si>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</si>
  <si>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</si>
  <si>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</si>
  <si>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</si>
  <si>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</si>
  <si>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</si>
  <si>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</si>
  <si>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</si>
  <si>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</si>
  <si>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</si>
  <si>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</si>
  <si>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</si>
  <si>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</si>
  <si>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</si>
  <si>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</si>
  <si>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</si>
  <si>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</si>
  <si>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</si>
  <si>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</si>
  <si>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</si>
  <si>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</si>
  <si>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</si>
  <si>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</si>
  <si>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</si>
  <si>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</si>
  <si>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</si>
  <si>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</si>
  <si>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</si>
  <si>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</si>
  <si>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</si>
  <si>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</si>
  <si>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</si>
  <si>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</si>
  <si>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</si>
  <si>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</si>
  <si>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</si>
  <si>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</si>
  <si>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</si>
  <si>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</si>
  <si>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</si>
  <si>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</si>
  <si>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</si>
  <si>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</si>
  <si>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</si>
  <si>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</si>
  <si>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</si>
  <si>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</si>
  <si>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</si>
  <si>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</si>
  <si>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</si>
  <si>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</si>
  <si>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</si>
  <si>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</si>
  <si>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</si>
  <si>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</si>
  <si>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</si>
  <si>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</si>
  <si>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</si>
  <si>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</si>
  <si>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</si>
  <si>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</si>
  <si>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</si>
  <si>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</si>
  <si>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</si>
  <si>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</si>
  <si>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</si>
  <si>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</si>
  <si>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</si>
  <si>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</si>
  <si>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</si>
  <si>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</si>
  <si>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</si>
  <si>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</si>
  <si>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</si>
  <si>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</si>
  <si>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</si>
  <si>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</si>
  <si>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</si>
  <si>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</si>
  <si>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</si>
  <si>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</si>
  <si>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</si>
  <si>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</si>
  <si>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</si>
  <si>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</si>
  <si>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</si>
  <si>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</si>
  <si>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</si>
  <si>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</si>
  <si>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</si>
  <si>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</si>
  <si>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</si>
  <si>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</si>
  <si>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</si>
  <si>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</si>
  <si>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</si>
  <si>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</si>
  <si>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</si>
  <si>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</si>
  <si>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</si>
  <si>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</si>
  <si>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</si>
  <si>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</si>
  <si>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</si>
  <si>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</si>
  <si>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</si>
  <si>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</si>
  <si>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</si>
  <si>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</si>
  <si>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</si>
  <si>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</si>
  <si>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</si>
  <si>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</si>
  <si>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</si>
  <si>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</si>
  <si>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</si>
  <si>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</si>
  <si>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</si>
  <si>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</si>
  <si>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</si>
  <si>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</si>
  <si>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</si>
  <si>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</si>
  <si>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</si>
  <si>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</si>
  <si>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</si>
  <si>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</si>
  <si>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</si>
  <si>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</si>
  <si>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</si>
  <si>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</si>
  <si>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</si>
  <si>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</si>
  <si>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</si>
  <si>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</si>
  <si>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</si>
  <si>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</si>
  <si>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</si>
  <si>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</si>
  <si>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</si>
  <si>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</si>
  <si>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</si>
  <si>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</si>
  <si>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</si>
  <si>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</si>
  <si>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</si>
  <si>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</si>
  <si>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</si>
  <si>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</si>
  <si>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</si>
  <si>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</si>
  <si>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</si>
  <si>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</si>
  <si>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</si>
  <si>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</si>
  <si>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</si>
  <si>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</si>
  <si>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</si>
  <si>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</si>
  <si>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</si>
  <si>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</si>
  <si>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</si>
  <si>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</si>
  <si>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</si>
  <si>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</si>
  <si>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</si>
  <si>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</si>
  <si>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</si>
  <si>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</si>
  <si>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</si>
  <si>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</si>
  <si>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</si>
  <si>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</si>
  <si>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</si>
  <si>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</si>
  <si>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</si>
  <si>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</si>
  <si>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</si>
  <si>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</si>
  <si>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</si>
  <si>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</si>
  <si>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</si>
  <si>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</si>
  <si>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</si>
  <si>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</si>
  <si>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</si>
  <si>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</si>
  <si>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</si>
  <si>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</si>
  <si>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</si>
  <si>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</si>
  <si>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</si>
  <si>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</si>
  <si>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</si>
  <si>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</si>
  <si>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</si>
  <si>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</si>
  <si>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</si>
  <si>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</si>
  <si>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</si>
  <si>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</si>
  <si>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</si>
  <si>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</si>
  <si>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</si>
  <si>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</si>
  <si>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</si>
  <si>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</si>
  <si>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</si>
  <si>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</si>
  <si>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</si>
  <si>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</si>
  <si>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</si>
  <si>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</si>
  <si>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</si>
  <si>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</si>
  <si>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</si>
  <si>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</si>
  <si>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</si>
  <si>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</si>
  <si>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</si>
  <si>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</si>
  <si>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</si>
  <si>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</si>
  <si>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</si>
  <si>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</si>
  <si>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</si>
  <si>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</si>
  <si>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</si>
  <si>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</si>
  <si>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</si>
  <si>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</si>
  <si>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</si>
  <si>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</si>
  <si>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</si>
  <si>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</si>
  <si>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</si>
  <si>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</si>
  <si>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</si>
  <si>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</si>
  <si>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</si>
  <si>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</si>
  <si>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</si>
  <si>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</si>
  <si>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</si>
  <si>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</si>
  <si>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</si>
  <si>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</si>
  <si>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</si>
  <si>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</si>
  <si>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</si>
  <si>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</si>
  <si>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</si>
  <si>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</si>
  <si>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</si>
  <si>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</si>
  <si>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</si>
  <si>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</si>
  <si>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</si>
  <si>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</si>
  <si>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</si>
  <si>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</si>
  <si>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</si>
  <si>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</si>
  <si>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</si>
  <si>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</si>
  <si>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</si>
  <si>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</si>
  <si>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</si>
  <si>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</si>
  <si>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</si>
  <si>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</si>
  <si>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</si>
  <si>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</si>
  <si>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</si>
  <si>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</si>
  <si>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</si>
  <si>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</si>
  <si>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</si>
  <si>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</si>
  <si>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</si>
  <si>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</si>
  <si>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</si>
  <si>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</si>
  <si>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</si>
  <si>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</si>
  <si>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</si>
  <si>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</si>
  <si>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</si>
  <si>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</si>
  <si>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</si>
  <si>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</si>
  <si>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</si>
  <si>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</si>
  <si>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</si>
  <si>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</si>
  <si>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</si>
  <si>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</si>
  <si>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</si>
  <si>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</si>
  <si>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</si>
  <si>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</si>
  <si>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</si>
  <si>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</si>
  <si>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</si>
  <si>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</si>
  <si>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</si>
  <si>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</si>
  <si>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</si>
  <si>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</si>
  <si>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</si>
  <si>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</si>
  <si>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</si>
  <si>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</si>
  <si>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</si>
  <si>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</si>
  <si>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</si>
  <si>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</si>
  <si>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</si>
  <si>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</si>
  <si>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</si>
  <si>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</si>
  <si>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</si>
  <si>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</si>
  <si>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</si>
  <si>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</si>
  <si>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</si>
  <si>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</si>
  <si>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</si>
  <si>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</si>
  <si>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</si>
  <si>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</si>
  <si>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</si>
  <si>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</si>
  <si>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</si>
  <si>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</si>
  <si>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</si>
  <si>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</si>
  <si>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</si>
  <si>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</si>
  <si>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</si>
  <si>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</si>
  <si>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</si>
  <si>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</si>
  <si>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</si>
  <si>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</si>
  <si>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</si>
  <si>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</si>
  <si>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</si>
  <si>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</si>
  <si>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</si>
  <si>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</si>
  <si>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</si>
  <si>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</si>
  <si>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</si>
  <si>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</si>
  <si>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</si>
  <si>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</si>
  <si>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</si>
  <si>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</si>
  <si>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</si>
  <si>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</si>
  <si>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</si>
  <si>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</si>
  <si>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</si>
  <si>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</si>
  <si>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</si>
  <si>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</si>
  <si>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</si>
  <si>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</si>
  <si>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</si>
  <si>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</si>
  <si>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</si>
  <si>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</si>
  <si>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</si>
  <si>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</si>
  <si>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</si>
  <si>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</si>
  <si>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</si>
  <si>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</si>
  <si>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</si>
  <si>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</si>
  <si>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</si>
  <si>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</si>
  <si>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</si>
  <si>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</si>
  <si>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</si>
  <si>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</si>
  <si>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</si>
  <si>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</si>
  <si>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</si>
  <si>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</si>
  <si>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</si>
  <si>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</si>
  <si>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</si>
  <si>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</si>
  <si>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</si>
  <si>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</si>
  <si>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</si>
  <si>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</si>
  <si>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</si>
  <si>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</si>
  <si>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</si>
  <si>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</si>
  <si>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</si>
  <si>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</si>
  <si>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</si>
  <si>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</si>
  <si>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</si>
  <si>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</si>
  <si>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</si>
  <si>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</si>
  <si>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</si>
  <si>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</si>
  <si>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</si>
  <si>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</si>
  <si>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</si>
  <si>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</si>
  <si>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</si>
  <si>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</si>
  <si>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</si>
  <si>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</si>
  <si>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</si>
  <si>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</si>
  <si>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</si>
  <si>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</si>
  <si>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</si>
  <si>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</si>
  <si>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</si>
  <si>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</si>
  <si>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</si>
  <si>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</si>
  <si>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</si>
  <si>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</si>
  <si>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</si>
  <si>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</si>
  <si>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</si>
  <si>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</si>
  <si>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</si>
  <si>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</si>
  <si>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</si>
  <si>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</si>
  <si>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</si>
  <si>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</si>
  <si>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</si>
  <si>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</si>
  <si>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</si>
  <si>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</si>
  <si>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</si>
  <si>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</si>
  <si>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</si>
  <si>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</si>
  <si>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</si>
  <si>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</si>
  <si>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</si>
  <si>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</si>
  <si>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</si>
  <si>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</si>
  <si>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</si>
  <si>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</si>
  <si>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</si>
  <si>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</si>
  <si>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</si>
  <si>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</si>
  <si>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</si>
  <si>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</si>
  <si>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</si>
  <si>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</si>
  <si>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</si>
  <si>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</si>
  <si>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</si>
  <si>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</si>
  <si>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</si>
  <si>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</si>
  <si>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</si>
  <si>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</si>
  <si>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</si>
  <si>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</si>
  <si>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</si>
  <si>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</si>
  <si>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</si>
  <si>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</si>
  <si>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</si>
  <si>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</si>
  <si>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</si>
  <si>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</si>
  <si>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</si>
  <si>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</si>
  <si>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</si>
  <si>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</si>
  <si>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</si>
  <si>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</si>
  <si>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</si>
  <si>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</si>
  <si>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</si>
  <si>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</si>
  <si>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</si>
  <si>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</si>
  <si>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</si>
  <si>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</si>
  <si>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</si>
  <si>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</si>
  <si>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</si>
  <si>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</si>
  <si>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</si>
  <si>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</si>
  <si>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</si>
  <si>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</si>
  <si>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</si>
  <si>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</si>
  <si>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</si>
  <si>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</si>
  <si>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</si>
  <si>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</si>
  <si>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</si>
  <si>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</si>
  <si>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</si>
  <si>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</si>
  <si>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</si>
  <si>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</si>
  <si>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</si>
  <si>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</si>
  <si>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</si>
  <si>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</si>
  <si>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</si>
  <si>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</si>
  <si>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</si>
  <si>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</si>
  <si>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</si>
  <si>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</si>
  <si>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</si>
  <si>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</si>
  <si>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</si>
  <si>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</si>
  <si>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</si>
  <si>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</si>
  <si>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</si>
  <si>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</si>
  <si>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</si>
  <si>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</si>
  <si>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</si>
  <si>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</si>
  <si>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</si>
  <si>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</si>
  <si>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</si>
  <si>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</si>
  <si>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</si>
  <si>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</si>
  <si>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</si>
  <si>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</si>
  <si>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</si>
  <si>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</si>
  <si>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</si>
  <si>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</si>
  <si>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</si>
  <si>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</si>
  <si>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</si>
  <si>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</si>
  <si>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</si>
  <si>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</si>
  <si>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</si>
  <si>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</si>
  <si>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</si>
  <si>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</si>
  <si>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</si>
  <si>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</si>
  <si>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</si>
  <si>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</si>
  <si>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</si>
  <si>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</si>
  <si>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</si>
  <si>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</si>
  <si>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</si>
  <si>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</si>
  <si>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</si>
  <si>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</si>
  <si>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</si>
  <si>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</si>
  <si>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</si>
  <si>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</si>
  <si>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</si>
  <si>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</si>
  <si>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</si>
  <si>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</si>
  <si>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</si>
  <si>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</si>
  <si>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</si>
  <si>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</si>
  <si>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</si>
  <si>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</si>
  <si>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</si>
  <si>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</si>
  <si>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</si>
  <si>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</si>
  <si>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</si>
  <si>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</si>
  <si>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</si>
  <si>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</si>
  <si>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</si>
  <si>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</si>
  <si>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</si>
  <si>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</si>
  <si>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</si>
  <si>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</si>
  <si>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</si>
  <si>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</si>
  <si>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</si>
  <si>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</si>
  <si>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</si>
  <si>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</si>
  <si>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</si>
  <si>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</si>
  <si>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</si>
  <si>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</si>
  <si>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</si>
  <si>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</si>
  <si>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</si>
  <si>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</si>
  <si>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</si>
  <si>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</si>
  <si>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</si>
  <si>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</si>
  <si>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</si>
  <si>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</si>
  <si>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</si>
  <si>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</si>
  <si>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</si>
  <si>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</si>
  <si>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</si>
  <si>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</si>
  <si>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</si>
  <si>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</si>
  <si>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</si>
  <si>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</si>
  <si>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</si>
  <si>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</si>
  <si>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</si>
  <si>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</si>
  <si>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</si>
  <si>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</si>
  <si>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</si>
  <si>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</si>
  <si>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</si>
  <si>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</si>
  <si>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</si>
  <si>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</si>
  <si>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</si>
  <si>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</si>
  <si>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</si>
  <si>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</si>
  <si>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</si>
  <si>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</si>
  <si>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</si>
  <si>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</si>
  <si>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</si>
  <si>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</si>
  <si>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</si>
  <si>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</si>
  <si>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</si>
  <si>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</si>
  <si>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</si>
  <si>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</si>
  <si>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</si>
  <si>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</si>
  <si>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</si>
  <si>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</si>
  <si>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</si>
  <si>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</si>
  <si>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</si>
  <si>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</si>
  <si>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</si>
  <si>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</si>
  <si>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</si>
  <si>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</si>
  <si>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</si>
  <si>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</si>
  <si>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</si>
  <si>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</si>
  <si>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</si>
  <si>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</si>
  <si>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</si>
  <si>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</si>
  <si>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</si>
  <si>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</si>
  <si>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</si>
  <si>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</si>
  <si>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</si>
  <si>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</si>
  <si>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</si>
  <si>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</si>
  <si>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</si>
  <si>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</si>
  <si>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</si>
  <si>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</si>
  <si>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</si>
  <si>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</si>
  <si>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</si>
  <si>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</si>
  <si>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</si>
  <si>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</si>
  <si>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</si>
  <si>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</si>
  <si>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</si>
  <si>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</si>
  <si>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</si>
  <si>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</si>
  <si>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</si>
  <si>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</si>
  <si>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</si>
  <si>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</si>
  <si>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</si>
  <si>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</si>
  <si>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</si>
  <si>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</si>
  <si>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</si>
  <si>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</si>
  <si>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</si>
  <si>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</si>
  <si>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</si>
  <si>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</si>
  <si>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</si>
  <si>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</si>
  <si>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</si>
  <si>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</si>
  <si>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</si>
  <si>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</si>
  <si>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</si>
  <si>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</si>
  <si>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</si>
  <si>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</si>
  <si>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</si>
  <si>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</si>
  <si>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</si>
  <si>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</si>
  <si>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</si>
  <si>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</si>
  <si>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</si>
  <si>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</si>
  <si>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</si>
  <si>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</si>
  <si>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</si>
  <si>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</si>
  <si>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</si>
  <si>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</si>
  <si>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</si>
  <si>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</si>
  <si>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</si>
  <si>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</si>
  <si>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</si>
  <si>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</si>
  <si>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</si>
  <si>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</si>
  <si>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</si>
  <si>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</si>
  <si>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</si>
  <si>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</si>
  <si>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</si>
  <si>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</si>
  <si>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</si>
  <si>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</si>
  <si>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</si>
  <si>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</si>
  <si>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</si>
  <si>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</si>
  <si>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</si>
  <si>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</si>
  <si>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</si>
  <si>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</si>
  <si>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</si>
  <si>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</si>
  <si>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</si>
  <si>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</si>
  <si>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</si>
  <si>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</si>
  <si>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</si>
  <si>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</si>
  <si>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</si>
  <si>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</si>
  <si>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</si>
  <si>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</si>
  <si>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</si>
  <si>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</si>
  <si>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</si>
  <si>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</si>
  <si>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</si>
  <si>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</si>
  <si>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</si>
  <si>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</si>
  <si>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</si>
  <si>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</si>
  <si>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</si>
  <si>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</si>
  <si>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</si>
  <si>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</si>
  <si>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</si>
  <si>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</si>
  <si>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</si>
  <si>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</si>
  <si>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</si>
  <si>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</si>
  <si>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</si>
  <si>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</si>
  <si>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</si>
  <si>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</si>
  <si>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</si>
  <si>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</si>
  <si>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</si>
  <si>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</si>
  <si>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</si>
  <si>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</si>
  <si>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</si>
  <si>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</si>
  <si>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</si>
  <si>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</si>
  <si>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</si>
  <si>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</si>
  <si>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</si>
  <si>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</si>
  <si>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</si>
  <si>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</si>
  <si>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</si>
  <si>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</si>
  <si>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</si>
  <si>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</si>
  <si>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</si>
  <si>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</si>
  <si>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</si>
  <si>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</si>
  <si>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</si>
  <si>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</si>
  <si>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</si>
  <si>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</si>
  <si>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</si>
  <si>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</si>
  <si>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</si>
  <si>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</si>
  <si>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</si>
  <si>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</si>
  <si>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</si>
  <si>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</si>
  <si>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</si>
  <si>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</si>
  <si>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</si>
  <si>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</si>
  <si>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</si>
  <si>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</si>
  <si>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</si>
  <si>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</si>
  <si>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</si>
  <si>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</si>
  <si>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</si>
  <si>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</si>
  <si>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</si>
  <si>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</si>
  <si>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</si>
  <si>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</si>
  <si>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</si>
  <si>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</si>
  <si>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</si>
  <si>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</si>
  <si>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</si>
  <si>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</si>
  <si>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</si>
  <si>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</si>
  <si>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</si>
  <si>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</si>
  <si>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</si>
  <si>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</si>
  <si>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</si>
  <si>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</si>
  <si>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</si>
  <si>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</si>
  <si>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</si>
  <si>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</si>
  <si>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</si>
  <si>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</si>
  <si>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</si>
  <si>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</si>
  <si>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</si>
  <si>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</si>
  <si>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</si>
  <si>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</si>
  <si>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</si>
  <si>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</si>
  <si>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</si>
  <si>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</si>
  <si>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</si>
  <si>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</si>
  <si>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</si>
  <si>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</si>
  <si>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</si>
  <si>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</si>
  <si>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</si>
  <si>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</si>
  <si>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</si>
  <si>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</si>
  <si>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</si>
  <si>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</si>
  <si>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</si>
  <si>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</si>
  <si>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</si>
  <si>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</si>
  <si>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</si>
  <si>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</si>
  <si>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</si>
  <si>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</si>
  <si>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</si>
  <si>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</si>
  <si>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</si>
  <si>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</si>
  <si>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</si>
  <si>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</si>
  <si>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</si>
  <si>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</si>
  <si>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</si>
  <si>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</si>
  <si>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</si>
  <si>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</si>
  <si>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</si>
  <si>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</si>
  <si>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</si>
  <si>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</si>
  <si>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</si>
  <si>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</si>
  <si>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</si>
  <si>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</si>
  <si>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</si>
  <si>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</si>
  <si>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</si>
  <si>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</si>
  <si>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</si>
  <si>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</si>
  <si>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</si>
  <si>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</si>
  <si>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</si>
  <si>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</si>
  <si>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</si>
  <si>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</si>
  <si>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</si>
  <si>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</si>
  <si>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</si>
  <si>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</si>
  <si>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</si>
  <si>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</si>
  <si>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</si>
  <si>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</si>
  <si>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</si>
  <si>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</si>
  <si>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</si>
  <si>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</si>
  <si>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</si>
  <si>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</si>
  <si>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</si>
  <si>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</si>
  <si>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</si>
  <si>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</si>
  <si>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</si>
  <si>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</si>
  <si>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</si>
  <si>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</si>
  <si>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</si>
  <si>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</si>
  <si>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</si>
  <si>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</si>
  <si>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</si>
  <si>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</si>
  <si>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</si>
  <si>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</si>
  <si>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</si>
  <si>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</si>
  <si>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</si>
  <si>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</si>
  <si>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</si>
  <si>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</si>
  <si>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</si>
  <si>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</si>
  <si>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</si>
  <si>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</si>
  <si>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</si>
  <si>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</si>
  <si>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</si>
  <si>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</si>
  <si>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</si>
  <si>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</si>
  <si>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</si>
  <si>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</si>
  <si>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</si>
  <si>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</si>
  <si>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</si>
  <si>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</si>
  <si>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</si>
  <si>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</si>
  <si>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</si>
  <si>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</si>
  <si>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</si>
  <si>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</si>
  <si>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</si>
  <si>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</si>
  <si>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</si>
  <si>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</si>
  <si>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</si>
  <si>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</si>
  <si>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</si>
  <si>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</si>
  <si>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</si>
  <si>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</si>
  <si>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</si>
  <si>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</si>
  <si>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</si>
  <si>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</si>
  <si>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</si>
  <si>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</si>
  <si>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</si>
  <si>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</si>
  <si>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</si>
  <si>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</si>
  <si>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</si>
  <si>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</si>
  <si>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</si>
  <si>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</si>
  <si>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</si>
  <si>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</si>
  <si>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</si>
  <si>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</si>
  <si>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</si>
  <si>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</si>
  <si>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</si>
  <si>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</si>
  <si>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</si>
  <si>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</si>
  <si>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</si>
  <si>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</si>
  <si>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</si>
  <si>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</si>
  <si>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</si>
  <si>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</si>
  <si>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</si>
  <si>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</si>
  <si>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</si>
  <si>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</si>
  <si>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</si>
  <si>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</si>
  <si>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</si>
  <si>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</si>
  <si>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</si>
  <si>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</si>
  <si>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</si>
  <si>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</si>
  <si>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</si>
  <si>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</si>
  <si>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</si>
  <si>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</si>
  <si>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</si>
  <si>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</si>
  <si>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</si>
  <si>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</si>
  <si>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</si>
  <si>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</si>
  <si>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</si>
  <si>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</si>
  <si>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</si>
  <si>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</si>
  <si>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</si>
  <si>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</si>
  <si>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</si>
  <si>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</si>
  <si>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</si>
  <si>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</si>
  <si>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</si>
  <si>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</si>
  <si>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</si>
  <si>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</si>
  <si>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</si>
  <si>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</si>
  <si>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</si>
  <si>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</si>
  <si>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</si>
  <si>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</si>
  <si>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</si>
  <si>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</si>
  <si>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</si>
  <si>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</si>
  <si>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</si>
  <si>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</si>
  <si>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</si>
  <si>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</si>
  <si>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</si>
  <si>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</si>
  <si>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</si>
  <si>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</si>
  <si>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</si>
  <si>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</si>
  <si>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</si>
  <si>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</si>
  <si>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</si>
  <si>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</si>
  <si>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</si>
  <si>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</si>
  <si>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</si>
  <si>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</si>
  <si>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</si>
  <si>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</si>
  <si>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</si>
  <si>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</si>
  <si>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</si>
  <si>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</si>
  <si>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</si>
  <si>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</si>
  <si>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</si>
  <si>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</si>
  <si>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</si>
  <si>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</si>
  <si>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</si>
  <si>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</si>
  <si>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</si>
  <si>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</si>
  <si>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</si>
  <si>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</si>
  <si>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</si>
  <si>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</si>
  <si>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</si>
  <si>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</si>
  <si>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</si>
  <si>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</si>
  <si>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</si>
  <si>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</si>
  <si>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</si>
  <si>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</si>
  <si>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</si>
  <si>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</si>
  <si>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</si>
  <si>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</si>
  <si>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</si>
  <si>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</si>
  <si>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</si>
  <si>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</si>
  <si>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</si>
  <si>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</si>
  <si>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</si>
  <si>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</si>
  <si>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</si>
  <si>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</si>
  <si>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</si>
  <si>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</si>
  <si>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</si>
  <si>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</si>
  <si>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</si>
  <si>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</si>
  <si>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</si>
  <si>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</si>
  <si>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</si>
  <si>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</si>
  <si>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</si>
  <si>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</si>
  <si>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</si>
  <si>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</si>
  <si>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</si>
  <si>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</si>
  <si>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</si>
  <si>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</si>
  <si>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</si>
  <si>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</si>
  <si>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</si>
  <si>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</si>
  <si>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</si>
  <si>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</si>
  <si>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</si>
  <si>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</si>
  <si>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</si>
  <si>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</si>
  <si>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</si>
  <si>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</si>
  <si>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</si>
  <si>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</si>
  <si>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</si>
  <si>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</si>
  <si>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</si>
  <si>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</si>
  <si>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</si>
  <si>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</si>
  <si>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</si>
  <si>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</si>
  <si>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</si>
  <si>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</si>
  <si>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</si>
  <si>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</si>
  <si>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</si>
  <si>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</si>
  <si>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</si>
  <si>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</si>
  <si>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</si>
  <si>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</si>
  <si>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</si>
  <si>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</si>
  <si>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</si>
  <si>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</si>
  <si>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</si>
  <si>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</si>
  <si>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</si>
  <si>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</si>
  <si>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</si>
  <si>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</si>
  <si>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</si>
  <si>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</si>
  <si>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</si>
  <si>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</si>
  <si>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</si>
  <si>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</si>
  <si>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</si>
  <si>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</si>
  <si>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</si>
  <si>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</si>
  <si>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</si>
  <si>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</si>
  <si>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</si>
  <si>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</si>
  <si>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</si>
  <si>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</si>
  <si>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</si>
  <si>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</si>
  <si>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</si>
  <si>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</si>
  <si>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</si>
  <si>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</si>
  <si>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</si>
  <si>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</si>
  <si>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</si>
  <si>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</si>
  <si>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</si>
  <si>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</si>
  <si>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</si>
  <si>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</si>
  <si>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</si>
  <si>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</si>
  <si>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</si>
  <si>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</si>
  <si>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</si>
  <si>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</si>
  <si>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</si>
  <si>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</si>
  <si>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</si>
  <si>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</si>
  <si>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</si>
  <si>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</si>
  <si>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</si>
  <si>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</si>
  <si>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</si>
  <si>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</si>
  <si>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</si>
  <si>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</si>
  <si>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</si>
  <si>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</si>
  <si>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</si>
  <si>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</si>
  <si>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</si>
  <si>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</si>
  <si>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</si>
  <si>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</si>
  <si>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</si>
  <si>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</si>
  <si>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</si>
  <si>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</si>
  <si>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</si>
  <si>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</si>
  <si>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</si>
  <si>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</si>
  <si>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</si>
  <si>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</si>
  <si>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</si>
  <si>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</si>
  <si>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</si>
  <si>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</si>
  <si>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</si>
  <si>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</si>
  <si>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</si>
  <si>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</si>
  <si>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</si>
  <si>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</si>
  <si>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</si>
  <si>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</si>
  <si>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</si>
  <si>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</si>
  <si>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</si>
  <si>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</si>
  <si>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</si>
  <si>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</si>
  <si>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</si>
  <si>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</si>
  <si>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</si>
  <si>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</si>
  <si>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</si>
  <si>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</si>
  <si>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</si>
  <si>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</si>
  <si>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</si>
  <si>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</si>
  <si>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</si>
  <si>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</si>
  <si>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</si>
  <si>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</si>
  <si>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</si>
  <si>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</si>
  <si>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</si>
  <si>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</si>
  <si>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</si>
  <si>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</si>
  <si>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</si>
  <si>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</si>
  <si>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</si>
  <si>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</si>
  <si>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</si>
  <si>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</si>
  <si>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</si>
  <si>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</si>
  <si>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</si>
  <si>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</si>
  <si>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</si>
  <si>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</si>
  <si>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</si>
  <si>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</si>
  <si>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</si>
  <si>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</si>
  <si>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</si>
  <si>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</si>
  <si>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</si>
  <si>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</si>
  <si>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</si>
  <si>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</si>
  <si>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</si>
  <si>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</si>
  <si>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</si>
  <si>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</si>
  <si>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</si>
  <si>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</si>
  <si>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</si>
  <si>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</si>
  <si>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</si>
  <si>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</si>
  <si>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</si>
  <si>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</si>
  <si>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</si>
  <si>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</si>
  <si>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</si>
  <si>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</si>
  <si>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</si>
  <si>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</si>
  <si>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</si>
  <si>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</si>
  <si>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</si>
  <si>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</si>
  <si>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</si>
  <si>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</si>
  <si>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</si>
  <si>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</si>
  <si>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</si>
  <si>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</si>
  <si>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</si>
  <si>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</si>
  <si>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</si>
  <si>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</si>
  <si>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</si>
  <si>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</si>
  <si>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</si>
  <si>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</si>
  <si>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</si>
  <si>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</si>
  <si>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</si>
  <si>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</si>
  <si>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</si>
  <si>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</si>
  <si>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</si>
  <si>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</si>
  <si>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</si>
  <si>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</si>
  <si>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</si>
  <si>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</si>
  <si>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</si>
  <si>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</si>
  <si>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</si>
  <si>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</si>
  <si>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</si>
  <si>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</si>
  <si>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</si>
  <si>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</si>
  <si>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</si>
  <si>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</si>
  <si>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</si>
  <si>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</si>
  <si>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</si>
  <si>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</si>
  <si>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</si>
  <si>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</si>
  <si>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</si>
  <si>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</si>
  <si>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</si>
  <si>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</si>
  <si>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</si>
  <si>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</si>
  <si>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</si>
  <si>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</si>
  <si>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</si>
  <si>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</si>
  <si>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</si>
  <si>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</si>
  <si>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</si>
  <si>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</si>
  <si>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</si>
  <si>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</si>
  <si>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</si>
  <si>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</si>
  <si>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</si>
  <si>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</si>
  <si>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</si>
  <si>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</si>
  <si>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</si>
  <si>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</si>
  <si>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</si>
  <si>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</si>
  <si>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</si>
  <si>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</si>
  <si>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</si>
  <si>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</si>
  <si>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</si>
  <si>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</si>
  <si>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</si>
  <si>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</si>
  <si>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</si>
  <si>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</si>
  <si>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</si>
  <si>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</si>
  <si>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</si>
  <si>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</si>
  <si>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</si>
  <si>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</si>
  <si>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</si>
  <si>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</si>
  <si>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</si>
  <si>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</si>
  <si>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</si>
  <si>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</si>
  <si>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</si>
  <si>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</si>
  <si>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</si>
  <si>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</si>
  <si>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</si>
  <si>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</si>
  <si>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</si>
  <si>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</si>
  <si>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</si>
  <si>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</si>
  <si>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</si>
  <si>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</si>
  <si>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</si>
  <si>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</si>
  <si>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</si>
  <si>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</si>
  <si>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</si>
  <si>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</si>
  <si>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</si>
  <si>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</si>
  <si>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</si>
  <si>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</si>
  <si>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</si>
  <si>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</si>
  <si>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</si>
  <si>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</si>
  <si>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</si>
  <si>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</si>
  <si>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</si>
  <si>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</si>
  <si>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</si>
  <si>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</si>
  <si>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</si>
  <si>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</si>
  <si>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</si>
  <si>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</si>
  <si>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</si>
  <si>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</si>
  <si>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</si>
  <si>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</si>
  <si>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</si>
  <si>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</si>
  <si>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</si>
  <si>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</si>
  <si>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</si>
  <si>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</si>
  <si>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</si>
  <si>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</si>
  <si>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</si>
  <si>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</si>
  <si>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</si>
  <si>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</si>
  <si>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</si>
  <si>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</si>
  <si>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</si>
  <si>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</si>
  <si>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</si>
  <si>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</si>
  <si>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</si>
  <si>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</si>
  <si>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</si>
  <si>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</si>
  <si>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</si>
  <si>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</si>
  <si>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</si>
  <si>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</si>
  <si>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</si>
  <si>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</si>
  <si>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</si>
  <si>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</si>
  <si>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</si>
  <si>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</si>
  <si>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</si>
  <si>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</si>
  <si>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</si>
  <si>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</si>
  <si>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</si>
  <si>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</si>
  <si>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</si>
  <si>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</si>
  <si>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</si>
  <si>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</si>
  <si>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</si>
  <si>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</si>
  <si>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</si>
  <si>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</si>
  <si>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</si>
  <si>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</si>
  <si>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</si>
  <si>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</si>
  <si>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</si>
  <si>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</si>
  <si>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</si>
  <si>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</si>
  <si>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</si>
  <si>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</si>
  <si>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</si>
  <si>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</si>
  <si>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</si>
  <si>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</si>
  <si>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</si>
  <si>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</si>
  <si>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</si>
  <si>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</si>
  <si>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</si>
  <si>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</si>
  <si>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</si>
  <si>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</si>
  <si>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</si>
  <si>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</si>
  <si>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</si>
  <si>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</si>
  <si>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</si>
  <si>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</si>
  <si>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</si>
  <si>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</si>
  <si>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</si>
  <si>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</si>
  <si>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</si>
  <si>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</si>
  <si>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</si>
  <si>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</si>
  <si>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</si>
  <si>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</si>
  <si>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</si>
  <si>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</si>
  <si>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</si>
  <si>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</si>
  <si>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</si>
  <si>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</si>
  <si>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</si>
  <si>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</si>
  <si>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</si>
  <si>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</si>
  <si>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</si>
  <si>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</si>
  <si>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</si>
  <si>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</si>
  <si>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</si>
  <si>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</si>
  <si>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</si>
  <si>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</si>
  <si>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</si>
  <si>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</si>
  <si>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</si>
  <si>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</si>
  <si>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</si>
  <si>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</si>
  <si>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</si>
  <si>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</si>
  <si>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</si>
  <si>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</si>
  <si>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</si>
  <si>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</si>
  <si>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</si>
  <si>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</si>
  <si>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</si>
  <si>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</si>
  <si>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</si>
  <si>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</si>
  <si>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</si>
  <si>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</si>
  <si>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</si>
  <si>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</si>
  <si>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</si>
  <si>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</si>
  <si>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</si>
  <si>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</si>
  <si>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</si>
  <si>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</si>
  <si>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</si>
  <si>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</si>
  <si>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</si>
  <si>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</si>
  <si>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</si>
  <si>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</si>
  <si>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</si>
  <si>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</si>
  <si>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</si>
  <si>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</si>
  <si>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</si>
  <si>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</si>
  <si>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</si>
  <si>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</si>
  <si>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</si>
  <si>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</si>
  <si>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</si>
  <si>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</si>
  <si>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</si>
  <si>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</si>
  <si>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</si>
  <si>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</si>
  <si>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</si>
  <si>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</si>
  <si>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</si>
  <si>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</si>
  <si>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</si>
  <si>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</si>
  <si>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</si>
  <si>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</si>
  <si>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</si>
  <si>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</si>
  <si>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</si>
  <si>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</si>
  <si>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</si>
  <si>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</si>
  <si>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</si>
  <si>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</si>
  <si>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</si>
  <si>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</si>
  <si>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</si>
  <si>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</si>
  <si>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</si>
  <si>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</si>
  <si>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</si>
  <si>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</si>
  <si>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</si>
  <si>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</si>
  <si>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</si>
  <si>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</si>
  <si>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</si>
  <si>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</si>
  <si>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</si>
  <si>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</si>
  <si>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</si>
  <si>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</si>
  <si>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</si>
  <si>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</si>
  <si>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</si>
  <si>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</si>
  <si>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</si>
  <si>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</si>
  <si>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</si>
  <si>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</si>
  <si>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</si>
  <si>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</si>
  <si>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</si>
  <si>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</si>
  <si>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</si>
  <si>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</si>
  <si>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</si>
  <si>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</si>
  <si>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</si>
  <si>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</si>
  <si>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</si>
  <si>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</si>
  <si>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</si>
  <si>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</si>
  <si>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</si>
  <si>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</si>
  <si>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</si>
  <si>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</si>
  <si>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</si>
  <si>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</si>
  <si>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</si>
  <si>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</si>
  <si>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</si>
  <si>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</si>
  <si>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</si>
  <si>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</si>
  <si>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</si>
  <si>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</si>
  <si>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</si>
  <si>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</si>
  <si>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</si>
  <si>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</si>
  <si>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</si>
  <si>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</si>
  <si>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</si>
  <si>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</si>
  <si>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</si>
  <si>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</si>
  <si>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</si>
  <si>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</si>
  <si>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</si>
  <si>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</si>
  <si>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</si>
  <si>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</si>
  <si>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</si>
  <si>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</si>
  <si>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</si>
  <si>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</si>
  <si>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</si>
  <si>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</si>
  <si>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</si>
  <si>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</si>
  <si>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</si>
  <si>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</si>
  <si>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</si>
  <si>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</si>
  <si>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</si>
  <si>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</si>
  <si>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</si>
  <si>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</si>
  <si>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</si>
  <si>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</si>
  <si>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</si>
  <si>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</si>
  <si>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</si>
  <si>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</si>
  <si>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</si>
  <si>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</si>
  <si>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</si>
  <si>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</si>
  <si>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</si>
  <si>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</si>
  <si>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</si>
  <si>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</si>
  <si>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</si>
  <si>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</si>
  <si>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</si>
  <si>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</si>
  <si>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</si>
  <si>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</si>
  <si>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</si>
  <si>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</si>
  <si>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</si>
  <si>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</si>
  <si>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</si>
  <si>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</si>
  <si>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</si>
  <si>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</si>
  <si>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</si>
  <si>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</si>
  <si>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</si>
  <si>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</si>
  <si>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</si>
  <si>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</si>
  <si>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</si>
  <si>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</si>
  <si>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</si>
  <si>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</si>
  <si>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</si>
  <si>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</si>
  <si>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</si>
  <si>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</si>
  <si>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</si>
  <si>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</si>
  <si>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</si>
  <si>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</si>
  <si>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</si>
  <si>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</si>
  <si>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</si>
  <si>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</si>
  <si>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</si>
  <si>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</si>
  <si>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</si>
  <si>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</si>
  <si>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</si>
  <si>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</si>
  <si>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</si>
  <si>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</si>
  <si>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</si>
  <si>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</si>
  <si>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</si>
  <si>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</si>
  <si>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</si>
  <si>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</si>
  <si>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</si>
  <si>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</si>
  <si>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</si>
  <si>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</si>
  <si>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</si>
  <si>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</si>
  <si>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</si>
  <si>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</si>
  <si>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</si>
  <si>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</si>
  <si>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</si>
  <si>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</si>
  <si>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</si>
  <si>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</si>
  <si>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</si>
  <si>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</si>
  <si>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</si>
  <si>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</si>
  <si>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</si>
  <si>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</si>
  <si>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</si>
  <si>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</si>
  <si>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</si>
  <si>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</si>
  <si>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</si>
  <si>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</si>
  <si>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</si>
  <si>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</si>
  <si>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</si>
  <si>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</si>
  <si>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</si>
  <si>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</si>
  <si>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</si>
  <si>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</si>
  <si>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</si>
  <si>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</si>
  <si>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</si>
  <si>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</si>
  <si>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</si>
  <si>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</si>
  <si>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</si>
  <si>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</si>
  <si>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</si>
  <si>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</si>
  <si>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</si>
  <si>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</si>
  <si>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</si>
  <si>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</si>
  <si>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</si>
  <si>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</si>
  <si>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</si>
  <si>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</si>
  <si>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</si>
  <si>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</si>
  <si>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</si>
  <si>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</si>
  <si>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</si>
  <si>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</si>
  <si>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</si>
  <si>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</si>
  <si>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</si>
  <si>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</si>
  <si>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</si>
  <si>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</si>
  <si>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</si>
  <si>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</si>
  <si>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</si>
  <si>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</si>
  <si>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</si>
  <si>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</si>
  <si>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</si>
  <si>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</si>
  <si>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</si>
  <si>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</si>
  <si>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</si>
  <si>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</si>
  <si>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</si>
  <si>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</si>
  <si>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</si>
  <si>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</si>
  <si>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</si>
  <si>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</si>
  <si>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</si>
  <si>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</si>
  <si>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</si>
  <si>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</si>
  <si>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</si>
  <si>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</si>
  <si>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</si>
  <si>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</si>
  <si>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</si>
  <si>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</si>
  <si>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</si>
  <si>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</si>
  <si>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</si>
  <si>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</si>
  <si>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</si>
  <si>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</si>
  <si>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</si>
  <si>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</si>
  <si>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</si>
  <si>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</si>
  <si>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</si>
  <si>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</si>
  <si>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</si>
  <si>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</si>
  <si>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</si>
  <si>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</si>
  <si>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</si>
  <si>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</si>
  <si>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</si>
  <si>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</si>
  <si>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</si>
  <si>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</si>
  <si>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</si>
  <si>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</si>
  <si>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</si>
  <si>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</si>
  <si>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</si>
  <si>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</si>
  <si>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</si>
  <si>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</si>
  <si>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</si>
  <si>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</si>
  <si>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</si>
  <si>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</si>
  <si>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</si>
  <si>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</si>
  <si>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</si>
  <si>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</si>
  <si>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</si>
  <si>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</si>
  <si>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</si>
  <si>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</si>
  <si>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</si>
  <si>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</si>
  <si>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</si>
  <si>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</si>
  <si>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</si>
  <si>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</si>
  <si>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</si>
  <si>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</si>
  <si>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</si>
  <si>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</si>
  <si>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</si>
  <si>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</si>
  <si>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</si>
  <si>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</si>
  <si>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</si>
  <si>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</si>
  <si>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</si>
  <si>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</si>
  <si>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</si>
  <si>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</si>
  <si>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</si>
  <si>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</si>
  <si>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</si>
  <si>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</si>
  <si>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</si>
  <si>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</si>
  <si>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</si>
  <si>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</si>
  <si>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</si>
  <si>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</si>
  <si>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</si>
  <si>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</si>
  <si>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</si>
  <si>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</si>
  <si>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</si>
  <si>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</si>
  <si>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</si>
  <si>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</si>
  <si>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</si>
  <si>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</si>
  <si>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</si>
  <si>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</si>
  <si>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</si>
  <si>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</si>
  <si>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</si>
  <si>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</si>
  <si>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</si>
  <si>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</si>
  <si>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</si>
  <si>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</si>
  <si>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</si>
  <si>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</si>
  <si>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</si>
  <si>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</si>
  <si>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</si>
  <si>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</si>
  <si>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</si>
  <si>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</si>
  <si>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</si>
  <si>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</si>
  <si>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</si>
  <si>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</si>
  <si>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</si>
  <si>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</si>
  <si>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</si>
  <si>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</si>
  <si>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</si>
  <si>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</si>
  <si>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</si>
  <si>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</si>
  <si>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</si>
  <si>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</si>
  <si>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</si>
  <si>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</si>
  <si>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</si>
  <si>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</si>
  <si>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</si>
  <si>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</si>
  <si>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</si>
  <si>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</si>
  <si>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</si>
  <si>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</si>
  <si>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</si>
  <si>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</si>
  <si>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</si>
  <si>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</si>
  <si>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</si>
  <si>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</si>
  <si>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</si>
  <si>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</si>
  <si>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</si>
  <si>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</si>
  <si>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</si>
  <si>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</si>
  <si>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</si>
  <si>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</si>
  <si>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</si>
  <si>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</si>
  <si>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</si>
  <si>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</si>
  <si>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</si>
  <si>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</si>
  <si>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</si>
  <si>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</si>
  <si>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</si>
  <si>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</si>
  <si>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</si>
  <si>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</si>
  <si>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</si>
  <si>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</si>
  <si>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</si>
  <si>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</si>
  <si>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</si>
  <si>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</si>
  <si>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</si>
  <si>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</si>
  <si>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</si>
  <si>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</si>
  <si>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</si>
  <si>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</si>
  <si>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</si>
  <si>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</si>
  <si>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</si>
  <si>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</si>
  <si>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</si>
  <si>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</si>
  <si>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</si>
  <si>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</si>
  <si>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</si>
  <si>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</si>
  <si>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</si>
  <si>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</si>
  <si>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</si>
  <si>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</si>
  <si>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</si>
  <si>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</si>
  <si>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</si>
  <si>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</si>
  <si>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</si>
  <si>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</si>
  <si>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</si>
  <si>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</si>
  <si>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</si>
  <si>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</si>
  <si>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</si>
  <si>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</si>
  <si>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</si>
  <si>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</si>
  <si>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</si>
  <si>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</si>
  <si>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</si>
  <si>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</si>
  <si>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</si>
  <si>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</si>
  <si>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</si>
  <si>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</si>
  <si>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</si>
  <si>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</si>
  <si>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</si>
  <si>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</si>
  <si>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</si>
  <si>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</si>
  <si>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</si>
  <si>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</si>
  <si>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</si>
  <si>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</si>
  <si>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</si>
  <si>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</si>
  <si>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</si>
  <si>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</si>
  <si>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</si>
  <si>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</si>
  <si>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</si>
  <si>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</si>
  <si>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</si>
  <si>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</si>
  <si>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</si>
  <si>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</si>
  <si>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</si>
  <si>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</si>
  <si>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</si>
  <si>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</si>
  <si>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</si>
  <si>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</si>
  <si>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</si>
  <si>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</si>
  <si>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</si>
  <si>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</si>
  <si>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</si>
  <si>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</si>
  <si>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</si>
  <si>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</si>
  <si>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</si>
  <si>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</si>
  <si>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</si>
  <si>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</si>
  <si>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</si>
  <si>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</si>
  <si>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</si>
  <si>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</si>
  <si>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</si>
  <si>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</si>
  <si>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</si>
  <si>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</si>
  <si>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</si>
  <si>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</si>
  <si>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</si>
  <si>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</si>
  <si>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</si>
  <si>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</si>
  <si>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</si>
  <si>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</si>
  <si>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</si>
  <si>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</si>
  <si>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</si>
  <si>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</si>
  <si>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</si>
  <si>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</si>
  <si>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</si>
  <si>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</si>
  <si>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</si>
  <si>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</si>
  <si>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</si>
  <si>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</si>
  <si>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</si>
  <si>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</si>
  <si>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</si>
  <si>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</si>
  <si>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</si>
  <si>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</si>
  <si>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</si>
  <si>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</si>
  <si>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</si>
  <si>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</si>
  <si>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</si>
  <si>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</si>
  <si>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</si>
  <si>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</si>
  <si>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</si>
  <si>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</si>
  <si>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</si>
  <si>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</si>
  <si>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</si>
  <si>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</si>
  <si>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</si>
  <si>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</si>
  <si>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</si>
  <si>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</si>
  <si>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</si>
  <si>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</si>
  <si>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</si>
  <si>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</si>
  <si>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</si>
  <si>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</si>
  <si>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</si>
  <si>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</si>
  <si>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</si>
  <si>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</si>
  <si>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</si>
  <si>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</si>
  <si>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</si>
  <si>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</si>
  <si>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</si>
  <si>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</si>
  <si>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</si>
  <si>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</si>
  <si>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</si>
  <si>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</si>
  <si>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</si>
  <si>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</si>
  <si>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</si>
  <si>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</si>
  <si>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</si>
  <si>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</si>
  <si>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</si>
  <si>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</si>
  <si>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</si>
  <si>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</si>
  <si>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</si>
  <si>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</si>
  <si>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</si>
  <si>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</si>
  <si>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</si>
  <si>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</si>
  <si>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</si>
  <si>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</si>
  <si>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</si>
  <si>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</si>
  <si>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</si>
  <si>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</si>
  <si>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</si>
  <si>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</si>
  <si>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</si>
  <si>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</si>
  <si>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</si>
  <si>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</si>
  <si>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</si>
  <si>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</si>
  <si>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</si>
  <si>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</si>
  <si>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</si>
  <si>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</si>
  <si>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</si>
  <si>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</si>
  <si>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</si>
  <si>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</si>
  <si>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</si>
  <si>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</si>
  <si>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</si>
  <si>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</si>
  <si>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</si>
  <si>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</si>
  <si>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</si>
  <si>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</si>
  <si>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</si>
  <si>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</si>
  <si>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</si>
  <si>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</si>
  <si>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</si>
  <si>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</si>
  <si>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</si>
  <si>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</si>
  <si>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</si>
  <si>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</si>
  <si>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</si>
  <si>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</si>
  <si>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</si>
  <si>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</si>
  <si>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</si>
  <si>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</si>
  <si>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</si>
  <si>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</si>
  <si>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</si>
  <si>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</si>
  <si>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</si>
  <si>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</si>
  <si>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</si>
  <si>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</si>
  <si>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</si>
  <si>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</si>
  <si>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</si>
  <si>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</si>
  <si>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</si>
  <si>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</si>
  <si>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</si>
  <si>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</si>
  <si>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</si>
  <si>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</si>
  <si>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</si>
  <si>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</si>
  <si>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</si>
  <si>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</si>
  <si>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</si>
  <si>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</si>
  <si>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</si>
  <si>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</si>
  <si>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</si>
  <si>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</si>
  <si>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</si>
  <si>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</si>
  <si>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</si>
  <si>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</si>
  <si>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</si>
  <si>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</si>
  <si>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</si>
  <si>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</si>
  <si>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</si>
  <si>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</si>
  <si>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</si>
  <si>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</si>
  <si>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</si>
  <si>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</si>
  <si>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</si>
  <si>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</si>
  <si>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</si>
  <si>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</si>
  <si>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</si>
  <si>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</si>
  <si>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</si>
  <si>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</si>
  <si>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</si>
  <si>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</si>
  <si>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</si>
  <si>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</si>
  <si>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</si>
  <si>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</si>
  <si>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</si>
  <si>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</si>
  <si>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</si>
  <si>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</si>
  <si>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</si>
  <si>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</si>
  <si>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</si>
  <si>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</si>
  <si>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</si>
  <si>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</si>
  <si>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</si>
  <si>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</si>
  <si>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</si>
  <si>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</si>
  <si>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</si>
  <si>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</si>
  <si>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</si>
  <si>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</si>
  <si>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</si>
  <si>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</si>
  <si>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</si>
  <si>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</si>
  <si>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</si>
  <si>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</si>
  <si>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</si>
  <si>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</si>
  <si>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</si>
  <si>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</si>
  <si>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</si>
  <si>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</si>
  <si>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</si>
  <si>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</si>
  <si>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</si>
  <si>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</si>
  <si>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</si>
  <si>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</si>
  <si>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</si>
  <si>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</si>
  <si>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</si>
  <si>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</si>
  <si>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</si>
  <si>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</si>
  <si>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</si>
  <si>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</si>
  <si>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</si>
  <si>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</si>
  <si>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</si>
  <si>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</si>
  <si>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</si>
  <si>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</si>
  <si>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</si>
  <si>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</si>
  <si>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</si>
  <si>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</si>
  <si>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</si>
  <si>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</si>
  <si>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</si>
  <si>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</si>
  <si>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</si>
  <si>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</si>
  <si>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</si>
  <si>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</si>
  <si>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</si>
  <si>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</si>
  <si>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</si>
  <si>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</si>
  <si>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</si>
  <si>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</si>
  <si>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</si>
  <si>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</si>
  <si>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</si>
  <si>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</si>
  <si>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</si>
  <si>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</si>
  <si>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</si>
  <si>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</si>
  <si>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</si>
  <si>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</si>
  <si>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</si>
  <si>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</si>
  <si>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</si>
  <si>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</si>
  <si>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</si>
  <si>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</si>
  <si>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</si>
  <si>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</si>
  <si>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</si>
  <si>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</si>
  <si>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</si>
  <si>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</si>
  <si>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</si>
  <si>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</si>
  <si>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</si>
  <si>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</si>
  <si>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</si>
  <si>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</si>
  <si>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</si>
  <si>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</si>
  <si>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</si>
  <si>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</si>
  <si>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</si>
  <si>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</si>
  <si>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</si>
  <si>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</si>
  <si>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</si>
  <si>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</si>
  <si>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</si>
  <si>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</si>
  <si>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</si>
  <si>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</si>
  <si>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</si>
  <si>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</si>
  <si>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</si>
  <si>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</si>
  <si>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</si>
  <si>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</si>
  <si>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</si>
  <si>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</si>
  <si>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</si>
  <si>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</si>
  <si>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</si>
  <si>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</si>
  <si>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</si>
  <si>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</si>
  <si>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</si>
  <si>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</si>
  <si>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</si>
  <si>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</si>
  <si>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</si>
  <si>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</si>
  <si>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</si>
  <si>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</si>
  <si>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</si>
  <si>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</si>
  <si>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</si>
  <si>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</si>
  <si>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</si>
  <si>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</si>
  <si>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</si>
  <si>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</si>
  <si>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</si>
  <si>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</si>
  <si>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</si>
  <si>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</si>
  <si>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</si>
  <si>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</si>
  <si>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</si>
  <si>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</si>
  <si>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</si>
  <si>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</si>
  <si>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</si>
  <si>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</si>
  <si>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</si>
  <si>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</si>
  <si>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</si>
  <si>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</si>
  <si>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</si>
  <si>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</si>
  <si>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</si>
  <si>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</si>
  <si>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</si>
  <si>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</si>
  <si>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</si>
  <si>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</si>
  <si>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</si>
  <si>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</si>
  <si>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</si>
  <si>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</si>
  <si>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</si>
  <si>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</si>
  <si>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</si>
  <si>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</si>
  <si>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</si>
  <si>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</si>
  <si>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</si>
  <si>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</si>
  <si>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</si>
  <si>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</si>
  <si>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</si>
  <si>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</si>
  <si>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</si>
  <si>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</si>
  <si>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</si>
  <si>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</si>
  <si>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</si>
  <si>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</si>
  <si>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</si>
  <si>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</si>
  <si>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</si>
  <si>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</si>
  <si>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</si>
  <si>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</si>
  <si>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</si>
  <si>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</si>
  <si>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</si>
  <si>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</si>
  <si>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</si>
  <si>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</si>
  <si>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</si>
  <si>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</si>
  <si>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</si>
  <si>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</si>
  <si>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</si>
  <si>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</si>
  <si>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</si>
  <si>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</si>
  <si>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</si>
  <si>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</si>
  <si>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</si>
  <si>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</si>
  <si>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</si>
  <si>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</si>
  <si>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</si>
  <si>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</si>
  <si>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</si>
  <si>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</si>
  <si>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</si>
  <si>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</si>
  <si>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</si>
  <si>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</si>
  <si>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</si>
  <si>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</si>
  <si>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</si>
  <si>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</si>
  <si>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</si>
  <si>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</si>
  <si>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</si>
  <si>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</si>
  <si>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</si>
  <si>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</si>
  <si>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</si>
  <si>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</si>
  <si>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</si>
  <si>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</si>
  <si>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</si>
  <si>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</si>
  <si>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</si>
  <si>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</si>
  <si>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</si>
  <si>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</si>
  <si>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</si>
  <si>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</si>
  <si>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</si>
  <si>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</si>
  <si>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</si>
  <si>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</si>
  <si>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</si>
  <si>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</si>
  <si>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</si>
  <si>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</si>
  <si>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</si>
  <si>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</si>
  <si>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</si>
  <si>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</si>
  <si>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</si>
  <si>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</si>
  <si>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</si>
  <si>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</si>
  <si>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</si>
  <si>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</si>
  <si>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</si>
  <si>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</si>
  <si>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</si>
  <si>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</si>
  <si>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</si>
  <si>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</si>
  <si>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</si>
  <si>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</si>
  <si>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</si>
  <si>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</si>
  <si>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</si>
  <si>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</si>
  <si>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</si>
  <si>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</si>
  <si>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</si>
  <si>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</si>
  <si>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</si>
  <si>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</si>
  <si>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</si>
  <si>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</si>
  <si>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</si>
  <si>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</si>
  <si>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</si>
  <si>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</si>
  <si>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</si>
  <si>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</si>
  <si>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</si>
  <si>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</si>
  <si>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</si>
  <si>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</si>
  <si>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</si>
  <si>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</si>
  <si>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</si>
  <si>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</si>
  <si>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</si>
  <si>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</si>
  <si>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</si>
  <si>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</si>
  <si>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</si>
  <si>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</si>
  <si>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</si>
  <si>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</si>
  <si>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</si>
  <si>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</si>
  <si>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</si>
  <si>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</si>
  <si>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</si>
  <si>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</si>
  <si>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</si>
  <si>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</si>
  <si>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</si>
  <si>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</si>
  <si>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</si>
  <si>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</si>
  <si>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</si>
  <si>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</si>
  <si>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</si>
  <si>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</si>
  <si>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</si>
  <si>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</si>
  <si>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</si>
  <si>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</si>
  <si>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</si>
  <si>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</si>
  <si>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</si>
  <si>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</si>
  <si>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</si>
  <si>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</si>
  <si>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</si>
  <si>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</si>
  <si>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</si>
  <si>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</si>
  <si>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</si>
  <si>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</si>
  <si>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</si>
  <si>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</si>
  <si>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</si>
  <si>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</si>
  <si>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</si>
  <si>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</si>
  <si>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</si>
  <si>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</si>
  <si>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</si>
  <si>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</si>
  <si>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</si>
  <si>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</si>
  <si>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</si>
  <si>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</si>
  <si>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</si>
  <si>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</si>
  <si>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</si>
  <si>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</si>
  <si>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</si>
  <si>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</si>
  <si>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</si>
  <si>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</si>
  <si>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</si>
  <si>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</si>
  <si>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</si>
  <si>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</si>
  <si>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</si>
  <si>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</si>
  <si>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</si>
  <si>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</si>
  <si>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</si>
  <si>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</si>
  <si>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</si>
  <si>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</si>
  <si>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</si>
  <si>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</si>
  <si>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</si>
  <si>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</si>
  <si>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</si>
  <si>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</si>
  <si>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</si>
  <si>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</si>
  <si>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</si>
  <si>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</si>
  <si>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</si>
  <si>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</si>
  <si>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</si>
  <si>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</si>
  <si>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</si>
  <si>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</si>
  <si>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</si>
  <si>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</si>
  <si>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</si>
  <si>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</si>
  <si>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</si>
  <si>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</si>
  <si>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</si>
  <si>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</si>
  <si>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</si>
  <si>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</si>
  <si>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</si>
  <si>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</si>
  <si>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</si>
  <si>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</si>
  <si>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</si>
  <si>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</si>
  <si>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</si>
  <si>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</si>
  <si>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</si>
  <si>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</si>
  <si>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</si>
  <si>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</si>
  <si>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</si>
  <si>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</si>
  <si>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</si>
  <si>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</si>
  <si>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</si>
  <si>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</si>
  <si>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</si>
  <si>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</si>
  <si>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</si>
  <si>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</si>
  <si>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</si>
  <si>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</si>
  <si>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</si>
  <si>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</si>
  <si>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</si>
  <si>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</si>
  <si>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</si>
  <si>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</si>
  <si>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</si>
  <si>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</si>
  <si>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</si>
  <si>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</si>
  <si>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</si>
  <si>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</si>
  <si>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</si>
  <si>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</si>
  <si>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</si>
  <si>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</si>
  <si>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</si>
  <si>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</si>
  <si>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</si>
  <si>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</si>
  <si>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</si>
  <si>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</si>
  <si>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</si>
  <si>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</si>
  <si>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</si>
  <si>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</si>
  <si>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</si>
  <si>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</si>
  <si>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</si>
  <si>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</si>
  <si>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</si>
  <si>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</si>
  <si>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</si>
  <si>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</si>
  <si>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</si>
  <si>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</si>
  <si>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</si>
  <si>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</si>
  <si>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</si>
  <si>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</si>
  <si>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</si>
  <si>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</si>
  <si>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</si>
  <si>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</si>
  <si>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</si>
  <si>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</si>
  <si>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</si>
  <si>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</si>
  <si>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</si>
  <si>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</si>
  <si>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</si>
  <si>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</si>
  <si>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</si>
  <si>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</si>
  <si>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</si>
  <si>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</si>
  <si>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</si>
  <si>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</si>
  <si>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</si>
  <si>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</si>
  <si>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</si>
  <si>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</si>
  <si>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</si>
  <si>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</si>
  <si>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</si>
  <si>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</si>
  <si>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</si>
  <si>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</si>
  <si>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</si>
  <si>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</si>
  <si>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</si>
  <si>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</si>
  <si>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</si>
  <si>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</si>
  <si>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</si>
  <si>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</si>
  <si>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</si>
  <si>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</si>
  <si>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</si>
  <si>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</si>
  <si>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</si>
  <si>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</si>
  <si>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</si>
  <si>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</si>
  <si>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</si>
  <si>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</si>
  <si>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</si>
  <si>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</si>
  <si>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</si>
  <si>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</si>
  <si>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</si>
  <si>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</si>
  <si>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</si>
  <si>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</si>
  <si>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</si>
  <si>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</si>
  <si>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</si>
  <si>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</si>
  <si>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</si>
  <si>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</si>
  <si>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</si>
  <si>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</si>
  <si>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</si>
  <si>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</si>
  <si>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</si>
  <si>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</si>
  <si>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</si>
  <si>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</si>
  <si>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</si>
  <si>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</si>
  <si>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</si>
  <si>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</si>
  <si>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</si>
  <si>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</si>
  <si>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</si>
  <si>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</si>
  <si>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</si>
  <si>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</si>
  <si>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</si>
  <si>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</si>
  <si>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</si>
  <si>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</si>
  <si>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</si>
  <si>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</si>
  <si>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</si>
  <si>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</si>
  <si>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</si>
  <si>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</si>
  <si>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</si>
  <si>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</si>
  <si>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</si>
  <si>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</si>
  <si>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</si>
  <si>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</si>
  <si>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</si>
  <si>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</si>
  <si>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</si>
  <si>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</si>
  <si>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</si>
  <si>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</si>
  <si>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</si>
  <si>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</si>
  <si>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</si>
  <si>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</si>
  <si>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</si>
  <si>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</si>
  <si>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</si>
  <si>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</si>
  <si>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</si>
  <si>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</si>
  <si>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</si>
  <si>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</si>
  <si>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</si>
  <si>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</si>
  <si>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</si>
  <si>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</si>
  <si>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</si>
  <si>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</si>
  <si>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</si>
  <si>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</si>
  <si>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</si>
  <si>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</si>
  <si>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</si>
  <si>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</si>
  <si>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</si>
  <si>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</si>
  <si>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</si>
  <si>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</si>
  <si>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</si>
  <si>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</si>
  <si>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</si>
  <si>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</si>
  <si>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</si>
  <si>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</si>
  <si>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</si>
  <si>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</si>
  <si>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</si>
  <si>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</si>
  <si>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</si>
  <si>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</si>
  <si>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</si>
  <si>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</si>
  <si>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</si>
  <si>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</si>
  <si>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</si>
  <si>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</si>
  <si>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</si>
  <si>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</si>
  <si>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</si>
  <si>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</si>
  <si>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</si>
  <si>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</si>
  <si>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</si>
  <si>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</si>
  <si>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</si>
  <si>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</si>
  <si>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</si>
  <si>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</si>
  <si>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</si>
  <si>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</si>
  <si>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</si>
  <si>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</si>
  <si>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</si>
  <si>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</si>
  <si>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</si>
  <si>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</si>
  <si>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</si>
  <si>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</si>
  <si>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</si>
  <si>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</si>
  <si>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</si>
  <si>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</si>
  <si>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</si>
  <si>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</si>
  <si>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</si>
  <si>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</si>
  <si>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</si>
  <si>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</si>
  <si>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</si>
  <si>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</si>
  <si>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</si>
  <si>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</si>
  <si>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</si>
  <si>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</si>
  <si>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</si>
  <si>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</si>
  <si>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</si>
  <si>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</si>
  <si>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</si>
  <si>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</si>
  <si>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</si>
  <si>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</si>
  <si>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</si>
  <si>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</si>
  <si>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</si>
  <si>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</si>
  <si>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</si>
  <si>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</si>
  <si>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</si>
  <si>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</si>
  <si>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</si>
  <si>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</si>
  <si>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</si>
  <si>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</si>
  <si>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</si>
  <si>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</si>
  <si>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</si>
  <si>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</si>
  <si>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</si>
  <si>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</si>
  <si>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</si>
  <si>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</si>
  <si>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</si>
  <si>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</si>
  <si>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</si>
  <si>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</si>
  <si>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</si>
  <si>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</si>
  <si>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</si>
  <si>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</si>
  <si>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</si>
  <si>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</si>
  <si>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</si>
  <si>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</si>
  <si>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</si>
  <si>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</si>
  <si>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</si>
  <si>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</si>
  <si>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</si>
  <si>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</si>
  <si>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</si>
  <si>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</si>
  <si>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</si>
  <si>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</si>
  <si>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</si>
  <si>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</si>
  <si>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</si>
  <si>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</si>
  <si>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</si>
  <si>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</si>
  <si>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</si>
  <si>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</si>
  <si>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</si>
  <si>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</si>
  <si>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</si>
  <si>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</si>
  <si>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</si>
  <si>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</si>
  <si>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</si>
  <si>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</si>
  <si>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</si>
  <si>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</si>
  <si>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</si>
  <si>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</si>
  <si>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</si>
  <si>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</si>
  <si>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</si>
  <si>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</si>
  <si>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</si>
  <si>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</si>
  <si>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</si>
  <si>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</si>
  <si>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</si>
  <si>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</si>
  <si>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</si>
  <si>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</si>
  <si>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</si>
  <si>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</si>
  <si>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</si>
  <si>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</si>
  <si>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</si>
  <si>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</si>
  <si>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</si>
  <si>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</si>
  <si>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</si>
  <si>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</si>
  <si>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</si>
  <si>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</si>
  <si>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</si>
  <si>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</si>
  <si>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</si>
  <si>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</si>
  <si>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</si>
  <si>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</si>
  <si>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</si>
  <si>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</si>
  <si>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</si>
  <si>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</si>
  <si>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</si>
  <si>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</si>
  <si>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</si>
  <si>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</si>
  <si>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</si>
  <si>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</si>
  <si>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</si>
  <si>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</si>
  <si>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</si>
  <si>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</si>
  <si>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</si>
  <si>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</si>
  <si>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</si>
  <si>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</si>
  <si>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</si>
  <si>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</si>
  <si>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</si>
  <si>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</si>
  <si>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</si>
  <si>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</si>
  <si>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</si>
  <si>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</si>
  <si>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</si>
  <si>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</si>
  <si>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</si>
  <si>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</si>
  <si>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</si>
  <si>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</si>
  <si>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</si>
  <si>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</si>
  <si>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</si>
  <si>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</si>
  <si>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</si>
  <si>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</si>
  <si>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</si>
  <si>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</si>
  <si>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</si>
  <si>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</si>
  <si>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</si>
  <si>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</si>
  <si>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</si>
  <si>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</si>
  <si>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</si>
  <si>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</si>
  <si>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</si>
  <si>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</si>
  <si>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</si>
  <si>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</si>
  <si>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</si>
  <si>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</si>
  <si>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</si>
  <si>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</si>
  <si>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</si>
  <si>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</si>
  <si>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</si>
  <si>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</si>
  <si>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</si>
  <si>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</si>
  <si>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</si>
  <si>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</si>
  <si>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</si>
  <si>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</si>
  <si>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</si>
  <si>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</si>
  <si>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</si>
  <si>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</si>
  <si>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</si>
  <si>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</si>
  <si>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</si>
  <si>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</si>
  <si>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</si>
  <si>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</si>
  <si>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</si>
  <si>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</si>
  <si>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</si>
  <si>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</si>
  <si>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</si>
  <si>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</si>
  <si>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</si>
  <si>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</si>
  <si>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</si>
  <si>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</si>
  <si>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</si>
  <si>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</si>
  <si>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</si>
  <si>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</si>
  <si>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</si>
  <si>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</si>
  <si>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</si>
  <si>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</si>
  <si>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</si>
  <si>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</si>
  <si>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</si>
  <si>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</si>
  <si>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</si>
  <si>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</si>
  <si>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</si>
  <si>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</si>
  <si>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</si>
  <si>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</si>
  <si>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</si>
  <si>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</si>
  <si>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</si>
  <si>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</si>
  <si>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</si>
  <si>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</si>
  <si>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</si>
  <si>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</si>
  <si>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</si>
  <si>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</si>
  <si>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</si>
  <si>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</si>
  <si>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</si>
  <si>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</si>
  <si>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</si>
  <si>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</si>
  <si>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</si>
  <si>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</si>
  <si>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</si>
  <si>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</si>
  <si>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</si>
  <si>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</si>
  <si>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</si>
  <si>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</si>
  <si>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</si>
  <si>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</si>
  <si>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</si>
  <si>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</si>
  <si>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</si>
  <si>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</si>
  <si>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</si>
  <si>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</si>
  <si>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</si>
  <si>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</si>
  <si>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</si>
  <si>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</si>
  <si>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</si>
  <si>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</si>
  <si>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</si>
  <si>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</si>
  <si>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</si>
  <si>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</si>
  <si>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</si>
  <si>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</si>
  <si>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</si>
  <si>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</si>
  <si>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</si>
  <si>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</si>
  <si>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</si>
  <si>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</si>
  <si>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</si>
  <si>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</si>
  <si>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</si>
  <si>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</si>
  <si>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</si>
  <si>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</si>
  <si>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</si>
  <si>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</si>
  <si>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</si>
  <si>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</si>
  <si>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</si>
  <si>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</si>
  <si>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</si>
  <si>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</si>
  <si>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</si>
  <si>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</si>
  <si>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</si>
  <si>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</si>
  <si>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</si>
  <si>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</si>
  <si>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</si>
  <si>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</si>
  <si>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</si>
  <si>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</si>
  <si>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</si>
  <si>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</si>
  <si>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</si>
  <si>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</si>
  <si>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</si>
  <si>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</si>
  <si>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</si>
  <si>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</si>
  <si>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</si>
  <si>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</si>
  <si>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</si>
  <si>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</si>
  <si>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</si>
  <si>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</si>
  <si>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</si>
  <si>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</si>
  <si>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</si>
  <si>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</si>
  <si>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</si>
  <si>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</si>
  <si>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</si>
  <si>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</si>
  <si>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</si>
  <si>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</si>
  <si>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</si>
  <si>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</si>
  <si>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</si>
  <si>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</si>
  <si>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</si>
  <si>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</si>
  <si>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</si>
  <si>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</si>
  <si>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</si>
  <si>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</si>
  <si>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</si>
  <si>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</si>
  <si>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</si>
  <si>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</si>
  <si>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</si>
  <si>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</si>
  <si>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</si>
  <si>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</si>
  <si>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</si>
  <si>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</si>
  <si>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</si>
  <si>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</si>
  <si>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</si>
  <si>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</si>
  <si>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</si>
  <si>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</si>
  <si>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</si>
  <si>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</si>
  <si>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</si>
  <si>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</si>
  <si>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</si>
  <si>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</si>
  <si>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</si>
  <si>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</si>
  <si>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</si>
  <si>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</si>
  <si>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</si>
  <si>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</si>
  <si>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</si>
  <si>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</si>
  <si>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</si>
  <si>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</si>
  <si>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</si>
  <si>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</si>
  <si>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</si>
  <si>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</si>
  <si>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</si>
  <si>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</si>
  <si>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</si>
  <si>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</si>
  <si>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</si>
  <si>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</si>
  <si>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</si>
  <si>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</si>
  <si>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</si>
  <si>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</si>
  <si>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</si>
  <si>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</si>
  <si>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</si>
  <si>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</si>
  <si>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</si>
  <si>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</si>
  <si>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</si>
  <si>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</si>
  <si>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</si>
  <si>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</si>
  <si>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</si>
  <si>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</si>
  <si>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</si>
  <si>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</si>
  <si>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</si>
  <si>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</si>
  <si>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</si>
  <si>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</si>
  <si>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</si>
  <si>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</si>
  <si>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</si>
  <si>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</si>
  <si>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</si>
  <si>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</si>
  <si>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</si>
  <si>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</si>
  <si>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</si>
  <si>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</si>
  <si>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</si>
  <si>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</si>
  <si>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</si>
  <si>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</si>
  <si>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</si>
  <si>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</si>
  <si>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</si>
  <si>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</si>
  <si>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</si>
  <si>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</si>
  <si>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</si>
  <si>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</si>
  <si>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</si>
  <si>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</si>
  <si>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</si>
  <si>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</si>
  <si>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</si>
  <si>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</si>
  <si>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</si>
  <si>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</si>
  <si>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</si>
  <si>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</si>
  <si>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</si>
  <si>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</si>
  <si>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</si>
  <si>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</si>
  <si>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</si>
  <si>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</si>
  <si>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</si>
  <si>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</si>
  <si>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</si>
  <si>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</si>
  <si>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</si>
  <si>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</si>
  <si>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</si>
  <si>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</si>
  <si>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</si>
  <si>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</si>
  <si>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</si>
  <si>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</si>
  <si>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</si>
  <si>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</si>
  <si>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</si>
  <si>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</si>
  <si>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</si>
  <si>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</si>
  <si>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</si>
  <si>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</si>
  <si>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</si>
  <si>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</si>
  <si>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</si>
  <si>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</si>
  <si>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</si>
  <si>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</si>
  <si>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</si>
  <si>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</si>
  <si>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</si>
  <si>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</si>
  <si>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</si>
  <si>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</si>
  <si>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</si>
  <si>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</si>
  <si>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</si>
  <si>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</si>
  <si>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</si>
  <si>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</si>
  <si>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</si>
  <si>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</si>
  <si>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</si>
  <si>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</si>
  <si>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</si>
  <si>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</si>
  <si>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</si>
  <si>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</si>
  <si>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</si>
  <si>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</si>
  <si>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</si>
  <si>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</si>
  <si>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</si>
  <si>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</si>
  <si>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</si>
  <si>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</si>
  <si>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</si>
  <si>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</si>
  <si>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</si>
  <si>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</si>
  <si>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</si>
  <si>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</si>
  <si>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</si>
  <si>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</si>
  <si>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</si>
  <si>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</si>
  <si>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</si>
  <si>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</si>
  <si>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</si>
  <si>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</si>
  <si>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</si>
  <si>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</si>
  <si>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</si>
  <si>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</si>
  <si>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</si>
  <si>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</si>
  <si>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</si>
  <si>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</si>
  <si>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</si>
  <si>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</si>
  <si>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</si>
  <si>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</si>
  <si>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</si>
  <si>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</si>
  <si>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</si>
  <si>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</si>
  <si>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</si>
  <si>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</si>
  <si>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</si>
  <si>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</si>
  <si>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</si>
  <si>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</si>
  <si>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</si>
  <si>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</si>
  <si>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</si>
  <si>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</si>
  <si>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</si>
  <si>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</si>
  <si>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</si>
  <si>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</si>
  <si>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</si>
  <si>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</si>
  <si>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</si>
  <si>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</si>
  <si>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</si>
  <si>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</si>
  <si>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</si>
  <si>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</si>
  <si>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</si>
  <si>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</si>
  <si>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</si>
  <si>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</si>
  <si>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</si>
  <si>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</si>
  <si>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</si>
  <si>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</si>
  <si>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</si>
  <si>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</si>
  <si>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</si>
  <si>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</si>
  <si>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</si>
  <si>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</si>
  <si>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</si>
  <si>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</si>
  <si>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</si>
  <si>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</si>
  <si>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</si>
  <si>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</si>
  <si>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</si>
  <si>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</si>
  <si>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</si>
  <si>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</si>
  <si>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</si>
  <si>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</si>
  <si>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</si>
  <si>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</si>
  <si>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</si>
  <si>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</si>
  <si>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</si>
  <si>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</si>
  <si>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</si>
  <si>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</si>
  <si>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</si>
  <si>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</si>
  <si>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</si>
  <si>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</si>
  <si>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</si>
  <si>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</si>
  <si>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</si>
  <si>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</si>
  <si>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</si>
  <si>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</si>
  <si>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</si>
  <si>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</si>
  <si>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</si>
  <si>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</si>
  <si>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</si>
  <si>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</si>
  <si>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</si>
  <si>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</si>
  <si>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</si>
  <si>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</si>
  <si>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</si>
  <si>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</si>
  <si>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</si>
  <si>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</si>
  <si>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</si>
  <si>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</si>
  <si>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</si>
  <si>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</si>
  <si>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</si>
  <si>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</si>
  <si>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</si>
  <si>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</si>
  <si>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</si>
  <si>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</si>
  <si>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</si>
  <si>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</si>
  <si>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</si>
  <si>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</si>
  <si>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</si>
  <si>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</si>
  <si>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</si>
  <si>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</si>
  <si>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</si>
  <si>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</si>
  <si>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</si>
  <si>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</si>
  <si>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</si>
  <si>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</si>
  <si>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</si>
  <si>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</si>
  <si>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</si>
  <si>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</si>
  <si>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</si>
  <si>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</si>
  <si>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</si>
  <si>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</si>
  <si>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</si>
  <si>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</si>
  <si>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</si>
  <si>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</si>
  <si>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</si>
  <si>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</si>
  <si>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</si>
  <si>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</si>
  <si>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</si>
  <si>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</si>
  <si>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</si>
  <si>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</si>
  <si>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</si>
  <si>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</si>
  <si>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</si>
  <si>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</si>
  <si>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</si>
  <si>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</si>
  <si>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</si>
  <si>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</si>
  <si>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</si>
  <si>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</si>
  <si>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</si>
  <si>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</si>
  <si>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</si>
  <si>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</si>
  <si>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</si>
  <si>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</si>
  <si>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</si>
  <si>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</si>
  <si>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</si>
  <si>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</si>
  <si>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</si>
  <si>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</si>
  <si>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</si>
  <si>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</si>
  <si>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</si>
  <si>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</si>
  <si>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</si>
  <si>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</si>
  <si>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</si>
  <si>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</si>
  <si>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</si>
  <si>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</si>
  <si>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</si>
  <si>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</si>
  <si>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</si>
  <si>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</si>
  <si>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</si>
  <si>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</si>
  <si>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</si>
  <si>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</si>
  <si>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</si>
  <si>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</si>
  <si>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</si>
  <si>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</si>
  <si>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</si>
  <si>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</si>
  <si>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</si>
  <si>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</si>
  <si>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</si>
  <si>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</si>
  <si>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</si>
  <si>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</si>
  <si>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</si>
  <si>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</si>
  <si>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</si>
  <si>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</si>
  <si>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</si>
  <si>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</si>
  <si>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</si>
  <si>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</si>
  <si>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</si>
  <si>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</si>
  <si>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</si>
  <si>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</si>
  <si>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</si>
  <si>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</si>
  <si>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</si>
  <si>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</si>
  <si>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</si>
  <si>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</si>
  <si>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</si>
  <si>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</si>
  <si>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</si>
  <si>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</si>
  <si>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</si>
  <si>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</si>
  <si>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</si>
  <si>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</si>
  <si>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</si>
  <si>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</si>
  <si>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</si>
  <si>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</si>
  <si>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</si>
  <si>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</si>
  <si>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</si>
  <si>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</si>
  <si>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</si>
  <si>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</si>
  <si>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</si>
  <si>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</si>
  <si>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</si>
  <si>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</si>
  <si>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</si>
  <si>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</si>
  <si>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</si>
  <si>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</si>
  <si>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</si>
  <si>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</si>
  <si>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</si>
  <si>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</si>
  <si>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</si>
  <si>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</si>
  <si>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</si>
  <si>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</si>
  <si>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</si>
  <si>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</si>
  <si>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</si>
  <si>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</si>
  <si>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</si>
  <si>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</si>
  <si>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</si>
  <si>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</si>
  <si>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</si>
  <si>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</si>
  <si>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</si>
  <si>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</si>
  <si>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</si>
  <si>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</si>
  <si>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</si>
  <si>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</si>
  <si>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</si>
  <si>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</si>
  <si>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</si>
  <si>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</si>
  <si>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</si>
  <si>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</si>
  <si>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</si>
  <si>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</si>
  <si>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</si>
  <si>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</si>
  <si>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</si>
  <si>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</si>
  <si>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</si>
  <si>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</si>
  <si>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</si>
  <si>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</si>
  <si>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</si>
  <si>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</si>
  <si>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</si>
  <si>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</si>
  <si>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</si>
  <si>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</si>
  <si>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</si>
  <si>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</si>
  <si>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</si>
  <si>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</si>
  <si>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</si>
  <si>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</si>
  <si>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</si>
  <si>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</si>
  <si>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</si>
  <si>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</si>
  <si>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</si>
  <si>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</si>
  <si>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</si>
  <si>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</si>
  <si>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</si>
  <si>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</si>
  <si>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</si>
  <si>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</si>
  <si>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</si>
  <si>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</si>
  <si>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</si>
  <si>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</si>
  <si>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</si>
  <si>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</si>
  <si>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</si>
  <si>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</si>
  <si>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</si>
  <si>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</si>
  <si>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</si>
  <si>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</si>
  <si>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</si>
  <si>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</si>
  <si>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</si>
  <si>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</si>
  <si>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</si>
  <si>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</si>
  <si>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</si>
  <si>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</si>
  <si>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</si>
  <si>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</si>
  <si>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</si>
  <si>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</si>
  <si>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</si>
  <si>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</si>
  <si>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</si>
  <si>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</si>
  <si>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</si>
  <si>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</si>
  <si>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</si>
  <si>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</si>
  <si>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</si>
  <si>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</si>
  <si>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</si>
  <si>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</si>
  <si>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</si>
  <si>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</si>
  <si>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</si>
  <si>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</si>
  <si>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</si>
  <si>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</si>
  <si>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</si>
  <si>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</si>
  <si>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</si>
  <si>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</si>
  <si>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</si>
  <si>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</si>
  <si>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</si>
  <si>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</si>
  <si>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</si>
  <si>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</si>
  <si>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</si>
  <si>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</si>
  <si>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</si>
  <si>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</si>
  <si>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</si>
  <si>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</si>
  <si>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</si>
  <si>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</si>
  <si>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</si>
  <si>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</si>
  <si>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</si>
  <si>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</si>
  <si>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</si>
  <si>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</si>
  <si>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</si>
  <si>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</si>
  <si>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</si>
  <si>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</si>
  <si>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</si>
  <si>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</si>
  <si>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</si>
  <si>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</si>
  <si>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</si>
  <si>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</si>
  <si>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</si>
  <si>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</si>
  <si>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</si>
  <si>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</si>
  <si>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</si>
  <si>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</si>
  <si>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</si>
  <si>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</si>
  <si>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</si>
  <si>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</si>
  <si>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</si>
  <si>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</si>
  <si>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</si>
  <si>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</si>
  <si>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</si>
  <si>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</si>
  <si>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</si>
  <si>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</si>
  <si>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</si>
  <si>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</si>
  <si>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</si>
  <si>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</si>
  <si>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</si>
  <si>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</si>
  <si>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</si>
  <si>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</si>
  <si>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</si>
  <si>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</si>
  <si>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</si>
  <si>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</si>
  <si>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</si>
  <si>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</si>
  <si>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</si>
  <si>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</si>
  <si>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</si>
  <si>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</si>
  <si>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</si>
  <si>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</si>
  <si>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</si>
  <si>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</si>
  <si>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</si>
  <si>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</si>
  <si>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</si>
  <si>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</si>
  <si>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</si>
  <si>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</si>
  <si>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</si>
  <si>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</si>
  <si>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</si>
  <si>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</si>
  <si>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</si>
  <si>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</si>
  <si>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</si>
  <si>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</si>
  <si>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</si>
  <si>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</si>
  <si>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</si>
  <si>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</si>
  <si>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</si>
  <si>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</si>
  <si>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</si>
  <si>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</si>
  <si>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</si>
  <si>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</si>
  <si>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</si>
  <si>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</si>
  <si>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</si>
  <si>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</si>
  <si>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</si>
  <si>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</si>
  <si>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</si>
  <si>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</si>
  <si>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</si>
  <si>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</si>
  <si>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</si>
  <si>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</si>
  <si>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</si>
  <si>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</si>
  <si>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</si>
  <si>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</si>
  <si>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</si>
  <si>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</si>
  <si>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</si>
  <si>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</si>
  <si>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</si>
  <si>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</si>
  <si>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</si>
  <si>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</si>
  <si>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</si>
  <si>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</si>
  <si>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</si>
  <si>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</si>
  <si>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</si>
  <si>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</si>
  <si>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</si>
  <si>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</si>
  <si>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</si>
  <si>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</si>
  <si>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</si>
  <si>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</si>
  <si>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</si>
  <si>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</si>
  <si>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</si>
  <si>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</si>
  <si>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</si>
  <si>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</si>
  <si>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</si>
  <si>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</si>
  <si>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</si>
  <si>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</si>
  <si>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</si>
  <si>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</si>
  <si>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</si>
  <si>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</si>
  <si>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</si>
  <si>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</si>
  <si>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</si>
  <si>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</si>
  <si>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</si>
  <si>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</si>
  <si>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</si>
  <si>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</si>
  <si>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</si>
  <si>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</si>
  <si>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</si>
  <si>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</si>
  <si>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</si>
  <si>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</si>
  <si>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</si>
  <si>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</si>
  <si>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</si>
  <si>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</si>
  <si>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</si>
  <si>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</si>
  <si>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</si>
  <si>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</si>
  <si>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</si>
  <si>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</si>
  <si>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</si>
  <si>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</si>
  <si>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</si>
  <si>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</si>
  <si>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</si>
  <si>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</si>
  <si>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</si>
  <si>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</si>
  <si>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</si>
  <si>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</si>
  <si>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</si>
  <si>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</si>
  <si>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</si>
  <si>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</si>
  <si>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</si>
  <si>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</si>
  <si>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</si>
  <si>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</si>
  <si>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</si>
  <si>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</si>
  <si>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</si>
  <si>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</si>
  <si>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</si>
  <si>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</si>
  <si>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</si>
  <si>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</si>
  <si>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</si>
  <si>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</si>
  <si>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</si>
  <si>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</si>
  <si>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</si>
  <si>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</si>
  <si>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</si>
  <si>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</si>
  <si>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</si>
  <si>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</si>
  <si>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</si>
  <si>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</si>
  <si>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</si>
  <si>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</si>
  <si>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</si>
  <si>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</si>
  <si>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</si>
  <si>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</si>
  <si>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</si>
  <si>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</si>
  <si>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</si>
  <si>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</si>
  <si>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</si>
  <si>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</si>
  <si>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</si>
  <si>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</si>
  <si>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</si>
  <si>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</si>
  <si>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</si>
  <si>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</si>
  <si>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</si>
  <si>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</si>
  <si>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</si>
  <si>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</si>
  <si>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</si>
  <si>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</si>
  <si>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</si>
  <si>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</si>
  <si>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</si>
  <si>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</si>
  <si>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</si>
  <si>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</si>
  <si>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</si>
  <si>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</si>
  <si>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</si>
  <si>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</si>
  <si>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</si>
  <si>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</si>
  <si>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</si>
  <si>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</si>
  <si>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</si>
  <si>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</si>
  <si>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</si>
  <si>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</si>
  <si>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</si>
  <si>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</si>
  <si>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</si>
  <si>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</si>
  <si>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</si>
  <si>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</si>
  <si>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</si>
  <si>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</si>
  <si>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</si>
  <si>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</si>
  <si>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</si>
  <si>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</si>
  <si>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</si>
  <si>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</si>
  <si>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</si>
  <si>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</si>
  <si>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</si>
  <si>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</si>
  <si>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</si>
  <si>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</si>
  <si>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</si>
  <si>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</si>
  <si>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</si>
  <si>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</si>
  <si>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</si>
  <si>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</si>
  <si>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</si>
  <si>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</si>
  <si>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</si>
  <si>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</si>
  <si>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</si>
  <si>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</si>
  <si>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</si>
  <si>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</si>
  <si>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</si>
  <si>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</si>
  <si>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</si>
  <si>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</si>
  <si>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</si>
  <si>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</si>
  <si>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</si>
  <si>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</si>
  <si>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</si>
  <si>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</si>
  <si>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</si>
  <si>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</si>
  <si>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</si>
  <si>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</si>
  <si>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</si>
  <si>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</si>
  <si>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</si>
  <si>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</si>
  <si>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</si>
  <si>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</si>
  <si>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</si>
  <si>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</si>
  <si>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</si>
  <si>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</si>
  <si>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</si>
  <si>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</si>
  <si>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</si>
  <si>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</si>
  <si>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</si>
  <si>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</si>
  <si>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</si>
  <si>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</si>
  <si>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</si>
  <si>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</si>
  <si>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</si>
  <si>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</si>
  <si>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</si>
  <si>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</si>
  <si>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</si>
  <si>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</si>
  <si>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</si>
  <si>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</si>
  <si>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</si>
  <si>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</si>
  <si>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</si>
  <si>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</si>
  <si>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</si>
  <si>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</si>
  <si>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</si>
  <si>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</si>
  <si>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</si>
  <si>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</si>
  <si>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</si>
  <si>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</si>
  <si>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</si>
  <si>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</si>
  <si>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</si>
  <si>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</si>
  <si>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</si>
  <si>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</si>
  <si>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</si>
  <si>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</si>
  <si>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</si>
  <si>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</si>
  <si>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</si>
  <si>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</si>
  <si>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</si>
  <si>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</si>
  <si>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</si>
  <si>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</si>
  <si>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</si>
  <si>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</si>
  <si>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</si>
  <si>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</si>
  <si>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</si>
  <si>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</si>
  <si>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</si>
  <si>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</si>
  <si>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</si>
  <si>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</si>
  <si>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</si>
  <si>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</si>
  <si>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</si>
  <si>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</si>
  <si>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</si>
  <si>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</si>
  <si>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</si>
  <si>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</si>
  <si>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</si>
  <si>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</si>
  <si>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</si>
  <si>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</si>
  <si>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</si>
  <si>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</si>
  <si>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</si>
  <si>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</si>
  <si>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</si>
  <si>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</si>
  <si>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</si>
  <si>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</si>
  <si>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</si>
  <si>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</si>
  <si>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</si>
  <si>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</si>
  <si>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</si>
  <si>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</si>
  <si>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</si>
  <si>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</si>
  <si>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</si>
  <si>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</si>
  <si>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</si>
  <si>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</si>
  <si>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</si>
  <si>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</si>
  <si>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</si>
  <si>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</si>
  <si>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</si>
  <si>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</si>
  <si>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</si>
  <si>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</si>
  <si>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</si>
  <si>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</si>
  <si>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</si>
  <si>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</si>
  <si>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</si>
  <si>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</si>
  <si>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</si>
  <si>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</si>
  <si>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</si>
  <si>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</si>
  <si>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</si>
  <si>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</si>
  <si>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</si>
  <si>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</si>
  <si>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</si>
  <si>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</si>
  <si>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</si>
  <si>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</si>
  <si>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</si>
  <si>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</si>
  <si>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</si>
  <si>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</si>
  <si>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</si>
  <si>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</si>
  <si>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</si>
  <si>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</si>
  <si>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</si>
  <si>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</si>
  <si>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</si>
  <si>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</si>
  <si>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</si>
  <si>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</si>
  <si>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</si>
  <si>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</si>
  <si>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</si>
  <si>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</si>
  <si>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</si>
  <si>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</si>
  <si>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</si>
  <si>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</si>
  <si>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</si>
  <si>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</si>
  <si>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</si>
  <si>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</si>
  <si>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</si>
  <si>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</si>
  <si>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</si>
  <si>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</si>
  <si>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</si>
  <si>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</si>
  <si>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</si>
  <si>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</si>
  <si>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</si>
  <si>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</si>
  <si>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</si>
  <si>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</si>
  <si>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</si>
  <si>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</si>
  <si>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</si>
  <si>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</si>
  <si>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</si>
  <si>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</si>
  <si>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</si>
  <si>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</si>
  <si>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</si>
  <si>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</si>
  <si>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</si>
  <si>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</si>
  <si>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</si>
  <si>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</si>
  <si>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</si>
  <si>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</si>
  <si>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</si>
  <si>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</si>
  <si>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</si>
  <si>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</si>
  <si>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</si>
  <si>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</si>
  <si>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</si>
  <si>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</si>
  <si>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</si>
  <si>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</si>
  <si>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</si>
  <si>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</si>
  <si>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</si>
  <si>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</si>
  <si>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</si>
  <si>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</si>
  <si>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</si>
  <si>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</si>
  <si>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</si>
  <si>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</si>
  <si>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</si>
  <si>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</si>
  <si>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</si>
  <si>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</si>
  <si>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</si>
  <si>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</si>
  <si>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</si>
  <si>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</si>
  <si>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</si>
  <si>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</si>
  <si>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</si>
  <si>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</si>
  <si>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</si>
  <si>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</si>
  <si>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</si>
  <si>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</si>
  <si>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</si>
  <si>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</si>
  <si>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</si>
  <si>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</si>
  <si>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</si>
  <si>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</si>
  <si>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</si>
  <si>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</si>
  <si>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</si>
  <si>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</si>
  <si>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</si>
  <si>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</si>
  <si>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</si>
  <si>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</si>
  <si>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</si>
  <si>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</si>
  <si>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</si>
  <si>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</si>
  <si>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</si>
  <si>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</si>
  <si>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</si>
  <si>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</si>
  <si>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</si>
  <si>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</si>
  <si>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</si>
  <si>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</si>
  <si>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</si>
  <si>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</si>
  <si>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</si>
  <si>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</si>
  <si>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</si>
  <si>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</si>
  <si>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</si>
  <si>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</si>
  <si>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</si>
  <si>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</si>
  <si>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</si>
  <si>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</si>
  <si>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</si>
  <si>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</si>
  <si>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</si>
  <si>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</si>
  <si>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</si>
  <si>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</si>
  <si>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</si>
  <si>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</si>
  <si>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</si>
  <si>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</si>
  <si>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</si>
  <si>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</si>
  <si>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</si>
  <si>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</si>
  <si>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</si>
  <si>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</si>
  <si>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</si>
  <si>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</si>
  <si>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</si>
  <si>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</si>
  <si>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</si>
  <si>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</si>
  <si>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</si>
  <si>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</si>
  <si>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</si>
  <si>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</si>
  <si>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</si>
  <si>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</si>
  <si>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</si>
  <si>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</si>
  <si>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</si>
  <si>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</si>
  <si>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</si>
  <si>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</si>
  <si>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</si>
  <si>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</si>
  <si>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</si>
  <si>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</si>
  <si>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</si>
  <si>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</si>
  <si>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</si>
  <si>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</si>
  <si>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</si>
  <si>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</si>
  <si>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</si>
  <si>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</si>
  <si>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</si>
  <si>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</si>
  <si>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</si>
  <si>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</si>
  <si>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</si>
  <si>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</si>
  <si>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</si>
  <si>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</si>
  <si>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</si>
  <si>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</si>
  <si>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</si>
  <si>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</si>
  <si>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</si>
  <si>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</si>
  <si>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</si>
  <si>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</si>
  <si>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</si>
  <si>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</si>
  <si>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</si>
  <si>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</si>
  <si>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</si>
  <si>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</si>
  <si>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</si>
  <si>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</si>
  <si>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</si>
  <si>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</si>
  <si>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</si>
  <si>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</si>
  <si>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</si>
  <si>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</si>
  <si>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</si>
  <si>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</si>
  <si>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</si>
  <si>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</si>
  <si>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</si>
  <si>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</si>
  <si>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</si>
  <si>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</si>
  <si>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</si>
  <si>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</si>
  <si>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</si>
  <si>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</si>
  <si>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</si>
  <si>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</si>
  <si>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</si>
  <si>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</si>
  <si>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</si>
  <si>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</si>
  <si>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</si>
  <si>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</si>
  <si>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</si>
  <si>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</si>
  <si>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</si>
  <si>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</si>
  <si>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</si>
  <si>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</si>
  <si>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</si>
  <si>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</si>
  <si>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</si>
  <si>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</si>
  <si>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</si>
  <si>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</si>
  <si>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</si>
  <si>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</si>
  <si>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</si>
  <si>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</si>
  <si>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</si>
  <si>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</si>
  <si>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</si>
  <si>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</si>
  <si>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</si>
  <si>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</si>
  <si>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</si>
  <si>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</si>
  <si>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</si>
  <si>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</si>
  <si>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</si>
  <si>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</si>
  <si>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</si>
  <si>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</si>
  <si>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</si>
  <si>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</si>
  <si>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</si>
  <si>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</si>
  <si>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</si>
  <si>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</si>
  <si>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</si>
  <si>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</si>
  <si>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</si>
  <si>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</si>
  <si>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</si>
  <si>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</si>
  <si>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</si>
  <si>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</si>
  <si>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</si>
  <si>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</si>
  <si>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</si>
  <si>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</si>
  <si>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</si>
  <si>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</si>
  <si>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</si>
  <si>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</si>
  <si>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</si>
  <si>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</si>
  <si>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</si>
  <si>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</si>
  <si>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</si>
  <si>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</si>
  <si>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</si>
  <si>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</si>
  <si>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</si>
  <si>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</si>
  <si>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</si>
  <si>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</si>
  <si>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</si>
  <si>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</si>
  <si>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</si>
  <si>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</si>
  <si>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</si>
  <si>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</si>
  <si>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</si>
  <si>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</si>
  <si>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</si>
  <si>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</si>
  <si>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</si>
  <si>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</si>
  <si>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</si>
  <si>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</si>
  <si>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</si>
  <si>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</si>
  <si>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</si>
  <si>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</si>
  <si>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</si>
  <si>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</si>
  <si>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</si>
  <si>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</si>
  <si>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</si>
  <si>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</si>
  <si>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</si>
  <si>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</si>
  <si>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</si>
  <si>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</si>
  <si>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</si>
  <si>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</si>
  <si>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</si>
  <si>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</si>
  <si>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</si>
  <si>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</si>
  <si>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</si>
  <si>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</si>
  <si>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</si>
  <si>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</si>
  <si>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</si>
  <si>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</si>
  <si>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</si>
  <si>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</si>
  <si>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</si>
  <si>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</si>
  <si>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</si>
  <si>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</si>
  <si>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</si>
  <si>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</si>
  <si>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</si>
  <si>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</si>
  <si>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</si>
  <si>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</si>
  <si>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</si>
  <si>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</si>
  <si>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</si>
  <si>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</si>
  <si>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</si>
  <si>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</si>
  <si>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</si>
  <si>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</si>
  <si>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</si>
  <si>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</si>
  <si>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</si>
  <si>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</si>
  <si>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</si>
  <si>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</si>
  <si>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</si>
  <si>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</si>
  <si>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</si>
  <si>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</si>
  <si>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</si>
  <si>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</si>
  <si>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</si>
  <si>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</si>
  <si>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</si>
  <si>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</si>
  <si>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</si>
  <si>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</si>
  <si>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</si>
  <si>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</si>
  <si>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</si>
  <si>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</si>
  <si>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</si>
  <si>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</si>
  <si>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</si>
  <si>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</si>
  <si>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</si>
  <si>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</si>
  <si>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</si>
  <si>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</si>
  <si>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</si>
  <si>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</si>
  <si>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</si>
  <si>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</si>
  <si>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</si>
  <si>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</si>
  <si>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</si>
  <si>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</si>
  <si>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</si>
  <si>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</si>
  <si>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</si>
  <si>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</si>
  <si>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</si>
  <si>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</si>
  <si>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</si>
  <si>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</si>
  <si>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</si>
  <si>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</si>
  <si>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</si>
  <si>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</si>
  <si>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</si>
  <si>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</si>
  <si>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</si>
  <si>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</si>
  <si>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</si>
  <si>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</si>
  <si>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</si>
  <si>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</si>
  <si>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</si>
  <si>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</si>
  <si>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</si>
  <si>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</si>
  <si>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</si>
  <si>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</si>
  <si>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</si>
  <si>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</si>
  <si>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</si>
  <si>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</si>
  <si>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</si>
  <si>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</si>
  <si>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</si>
  <si>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</si>
  <si>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</si>
  <si>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</si>
  <si>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</si>
  <si>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</si>
  <si>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</si>
  <si>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</si>
  <si>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</si>
  <si>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</si>
  <si>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</si>
  <si>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</si>
  <si>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</si>
  <si>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</si>
  <si>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</si>
  <si>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</si>
  <si>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</si>
  <si>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</si>
  <si>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</si>
  <si>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</si>
  <si>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</si>
  <si>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</si>
  <si>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</si>
  <si>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</si>
  <si>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</si>
  <si>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</si>
  <si>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</si>
  <si>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</si>
  <si>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</si>
  <si>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</si>
  <si>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</si>
  <si>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</si>
  <si>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</si>
  <si>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</si>
  <si>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</si>
  <si>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</si>
  <si>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</si>
  <si>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</si>
  <si>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</si>
  <si>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</si>
  <si>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</si>
  <si>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</si>
  <si>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</si>
  <si>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</si>
  <si>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</si>
  <si>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</si>
  <si>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</si>
  <si>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</si>
  <si>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</si>
  <si>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</si>
  <si>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</si>
  <si>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</si>
  <si>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</si>
  <si>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</si>
  <si>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</si>
  <si>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</si>
  <si>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</si>
  <si>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</si>
  <si>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</si>
  <si>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</si>
  <si>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</si>
  <si>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</si>
  <si>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</si>
  <si>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</si>
  <si>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</si>
  <si>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</si>
  <si>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</si>
  <si>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</si>
  <si>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</si>
  <si>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</si>
  <si>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</si>
  <si>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</si>
  <si>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</si>
  <si>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</si>
  <si>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</si>
  <si>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</si>
  <si>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</si>
  <si>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</si>
  <si>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</si>
  <si>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</si>
  <si>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</si>
  <si>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</si>
  <si>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</si>
  <si>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</si>
  <si>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</si>
  <si>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</si>
  <si>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</si>
  <si>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</si>
  <si>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</si>
  <si>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</si>
  <si>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</si>
  <si>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</si>
  <si>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</si>
  <si>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</si>
  <si>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</si>
  <si>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</si>
  <si>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</si>
  <si>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</si>
  <si>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</si>
  <si>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</si>
  <si>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</si>
  <si>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</si>
  <si>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</si>
  <si>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</si>
  <si>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</si>
  <si>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</si>
  <si>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</si>
  <si>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</si>
  <si>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</si>
  <si>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</si>
  <si>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</si>
  <si>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</si>
  <si>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</si>
  <si>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</si>
  <si>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</si>
  <si>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</si>
  <si>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</si>
  <si>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</si>
  <si>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</si>
  <si>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</si>
  <si>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</si>
  <si>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</si>
  <si>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</si>
  <si>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</si>
  <si>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</si>
  <si>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</si>
  <si>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</si>
  <si>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</si>
  <si>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</si>
  <si>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</si>
  <si>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</si>
  <si>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</si>
  <si>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</si>
  <si>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</si>
  <si>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</si>
  <si>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</si>
  <si>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</si>
  <si>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</si>
  <si>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</si>
  <si>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</si>
  <si>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</si>
  <si>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</si>
  <si>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</si>
  <si>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</si>
  <si>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</si>
  <si>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</si>
  <si>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</si>
  <si>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</si>
  <si>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</si>
  <si>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</si>
  <si>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</si>
  <si>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</si>
  <si>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</si>
  <si>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</si>
  <si>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</si>
  <si>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</si>
  <si>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</si>
  <si>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</si>
  <si>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</si>
  <si>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</si>
  <si>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</si>
  <si>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</si>
  <si>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</si>
  <si>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</si>
  <si>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</si>
  <si>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</si>
  <si>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</si>
  <si>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</si>
  <si>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</si>
  <si>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</si>
  <si>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</si>
  <si>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</si>
  <si>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</si>
  <si>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</si>
  <si>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</si>
  <si>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</si>
  <si>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</si>
  <si>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</si>
  <si>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</si>
  <si>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</si>
  <si>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</si>
  <si>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</si>
  <si>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</si>
  <si>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</si>
  <si>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</si>
  <si>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</si>
  <si>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</si>
  <si>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</si>
  <si>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</si>
  <si>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</si>
  <si>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</si>
  <si>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</si>
  <si>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</si>
  <si>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</si>
  <si>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</si>
  <si>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</si>
  <si>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</si>
  <si>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</si>
  <si>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</si>
  <si>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</si>
  <si>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</si>
  <si>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</si>
  <si>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</si>
  <si>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</si>
  <si>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</si>
  <si>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</si>
  <si>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</si>
  <si>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</si>
  <si>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</si>
  <si>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</si>
  <si>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</si>
  <si>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</si>
  <si>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</si>
  <si>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</si>
  <si>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</si>
  <si>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</si>
  <si>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</si>
  <si>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</si>
  <si>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</si>
  <si>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</si>
  <si>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</si>
  <si>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</si>
  <si>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</si>
  <si>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</si>
  <si>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</si>
  <si>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</si>
  <si>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</si>
  <si>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</si>
  <si>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</si>
  <si>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</si>
  <si>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</si>
  <si>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</si>
  <si>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</si>
  <si>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</si>
  <si>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</si>
  <si>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</si>
  <si>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</si>
  <si>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</si>
  <si>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</si>
  <si>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</si>
  <si>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</si>
  <si>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</si>
  <si>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</si>
  <si>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</si>
  <si>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</si>
  <si>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</si>
  <si>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</si>
  <si>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</si>
  <si>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</si>
  <si>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</si>
  <si>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</si>
  <si>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</si>
  <si>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</si>
  <si>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</si>
  <si>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</si>
  <si>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</si>
  <si>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</si>
  <si>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</si>
  <si>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</si>
  <si>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</si>
  <si>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</si>
  <si>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</si>
  <si>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</si>
  <si>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</si>
  <si>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</si>
  <si>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</si>
  <si>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</si>
  <si>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</si>
  <si>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</si>
  <si>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</si>
  <si>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</si>
  <si>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</si>
  <si>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</si>
  <si>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</si>
  <si>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</si>
  <si>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</si>
  <si>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</si>
  <si>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</si>
  <si>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</si>
  <si>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</si>
  <si>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</si>
  <si>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</si>
  <si>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</si>
  <si>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</si>
  <si>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</si>
  <si>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</si>
  <si>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</si>
  <si>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</si>
  <si>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</si>
  <si>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</si>
  <si>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</si>
  <si>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</si>
  <si>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</si>
  <si>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</si>
  <si>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</si>
  <si>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</si>
  <si>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</si>
  <si>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</si>
  <si>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</si>
  <si>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</si>
  <si>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</si>
  <si>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</si>
  <si>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</si>
  <si>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</si>
  <si>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</si>
  <si>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</si>
  <si>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</si>
  <si>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</si>
  <si>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</si>
  <si>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</si>
  <si>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</si>
  <si>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</si>
  <si>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</si>
  <si>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</si>
  <si>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</si>
  <si>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</si>
  <si>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</si>
  <si>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</si>
  <si>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</si>
  <si>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</si>
  <si>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</si>
  <si>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</si>
  <si>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</si>
  <si>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</si>
  <si>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</si>
  <si>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</si>
  <si>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</si>
  <si>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</si>
  <si>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</si>
  <si>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</si>
  <si>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</si>
  <si>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</si>
  <si>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</si>
  <si>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</si>
  <si>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</si>
  <si>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</si>
  <si>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</si>
  <si>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</si>
  <si>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</si>
  <si>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</si>
  <si>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</si>
  <si>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</si>
  <si>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</si>
  <si>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</si>
  <si>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</si>
  <si>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</si>
  <si>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</si>
  <si>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</si>
  <si>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</si>
  <si>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</si>
  <si>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</si>
  <si>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</si>
  <si>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</si>
  <si>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</si>
  <si>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</si>
  <si>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</si>
  <si>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</si>
  <si>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</si>
  <si>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</si>
  <si>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</si>
  <si>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</si>
  <si>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</si>
  <si>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</si>
  <si>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</si>
  <si>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</si>
  <si>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</si>
  <si>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</si>
  <si>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</si>
  <si>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</si>
  <si>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</si>
  <si>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</si>
  <si>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</si>
  <si>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</si>
  <si>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</si>
  <si>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</si>
  <si>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</si>
  <si>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</si>
  <si>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</si>
  <si>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</si>
  <si>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</si>
  <si>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</si>
  <si>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</si>
  <si>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</si>
  <si>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</si>
  <si>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</si>
  <si>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</si>
  <si>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</si>
  <si>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</si>
  <si>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</si>
  <si>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</si>
  <si>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</si>
  <si>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</si>
  <si>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</si>
  <si>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</si>
  <si>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</si>
  <si>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</si>
  <si>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</si>
  <si>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</si>
  <si>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</si>
  <si>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</si>
  <si>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</si>
  <si>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</si>
  <si>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</si>
  <si>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</si>
  <si>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</si>
  <si>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</si>
  <si>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</si>
  <si>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</si>
  <si>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</si>
  <si>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</si>
  <si>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</si>
  <si>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</si>
  <si>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</si>
  <si>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</si>
  <si>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</si>
  <si>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</si>
  <si>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</si>
  <si>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</si>
  <si>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</si>
  <si>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</si>
  <si>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</si>
  <si>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</si>
  <si>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</si>
  <si>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</si>
  <si>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</si>
  <si>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</si>
  <si>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</si>
  <si>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</si>
  <si>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</si>
  <si>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</si>
  <si>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</si>
  <si>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</si>
  <si>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</si>
  <si>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</si>
  <si>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</si>
  <si>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</si>
  <si>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</si>
  <si>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</si>
  <si>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</si>
  <si>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</si>
  <si>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</si>
  <si>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</si>
  <si>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</si>
  <si>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</si>
  <si>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</si>
  <si>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</si>
  <si>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</si>
  <si>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</si>
  <si>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</si>
  <si>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</si>
  <si>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</si>
  <si>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</si>
  <si>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</si>
  <si>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</si>
  <si>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</si>
  <si>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</si>
  <si>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</si>
  <si>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</si>
  <si>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</si>
  <si>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</si>
  <si>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</si>
  <si>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</si>
  <si>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</si>
  <si>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</si>
  <si>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</si>
  <si>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</si>
  <si>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</si>
  <si>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</si>
  <si>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</si>
  <si>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</si>
  <si>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</si>
  <si>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</si>
  <si>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</si>
  <si>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</si>
  <si>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</si>
  <si>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</si>
  <si>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</si>
  <si>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</si>
  <si>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</si>
  <si>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</si>
  <si>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</si>
  <si>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</si>
  <si>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</si>
  <si>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</si>
  <si>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</si>
  <si>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</si>
  <si>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</si>
  <si>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</si>
  <si>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</si>
  <si>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</si>
  <si>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</si>
  <si>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</si>
  <si>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</si>
  <si>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</si>
  <si>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</si>
  <si>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</si>
  <si>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</si>
  <si>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</si>
  <si>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</si>
  <si>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</si>
  <si>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</si>
  <si>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</si>
  <si>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</si>
  <si>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</si>
  <si>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</si>
  <si>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</si>
  <si>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</si>
  <si>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</si>
  <si>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</si>
  <si>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</si>
  <si>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</si>
  <si>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</si>
  <si>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</si>
  <si>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</si>
  <si>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</si>
  <si>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</si>
  <si>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</si>
  <si>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</si>
  <si>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</si>
  <si>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</si>
  <si>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</si>
  <si>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</si>
  <si>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</si>
  <si>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</si>
  <si>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</si>
  <si>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</si>
  <si>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</si>
  <si>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</si>
  <si>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</si>
  <si>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</si>
  <si>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</si>
  <si>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</si>
  <si>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</si>
  <si>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</si>
  <si>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</si>
  <si>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</si>
  <si>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</si>
  <si>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</si>
  <si>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</si>
  <si>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</si>
  <si>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</si>
  <si>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</si>
  <si>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</si>
  <si>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</si>
  <si>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</si>
  <si>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</si>
  <si>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</si>
  <si>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</si>
  <si>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</si>
  <si>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</si>
  <si>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</si>
  <si>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</si>
  <si>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</si>
  <si>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</si>
  <si>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</si>
  <si>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</si>
  <si>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</si>
  <si>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</si>
  <si>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</si>
  <si>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</si>
  <si>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</si>
  <si>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</si>
  <si>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</si>
  <si>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</si>
  <si>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</si>
  <si>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</si>
  <si>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</si>
  <si>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</si>
  <si>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</si>
  <si>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</si>
  <si>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</si>
  <si>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</si>
  <si>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</si>
  <si>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</si>
  <si>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</si>
  <si>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</si>
  <si>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</si>
  <si>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</si>
  <si>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</si>
  <si>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</si>
  <si>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</si>
  <si>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</si>
  <si>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</si>
  <si>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</si>
  <si>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</si>
  <si>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</si>
  <si>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</si>
  <si>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</si>
  <si>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</si>
  <si>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</si>
  <si>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</si>
  <si>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</si>
  <si>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</si>
  <si>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</si>
  <si>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</si>
  <si>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</si>
  <si>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</si>
  <si>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</si>
  <si>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</si>
  <si>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</si>
  <si>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</si>
  <si>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</si>
  <si>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</si>
  <si>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</si>
  <si>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</si>
  <si>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</si>
  <si>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</si>
  <si>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</si>
  <si>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</si>
  <si>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</si>
  <si>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</si>
  <si>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</si>
  <si>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</si>
  <si>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</si>
  <si>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</si>
  <si>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</si>
  <si>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</si>
  <si>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</si>
  <si>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</si>
  <si>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</si>
  <si>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</si>
  <si>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</si>
  <si>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</si>
  <si>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</si>
  <si>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</si>
  <si>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</si>
  <si>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</si>
  <si>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</si>
  <si>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</si>
  <si>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</si>
  <si>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</si>
  <si>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</si>
  <si>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</si>
  <si>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</si>
  <si>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</si>
  <si>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</si>
  <si>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</si>
  <si>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</si>
  <si>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</si>
  <si>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</si>
  <si>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</si>
  <si>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</si>
  <si>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</si>
  <si>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</si>
  <si>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</si>
  <si>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</si>
  <si>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</si>
  <si>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</si>
  <si>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</si>
  <si>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</si>
  <si>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</si>
  <si>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</si>
  <si>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</si>
  <si>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</si>
  <si>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</si>
  <si>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</si>
  <si>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</si>
  <si>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</si>
  <si>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</si>
  <si>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</si>
  <si>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</si>
  <si>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</si>
  <si>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</si>
  <si>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</si>
  <si>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</si>
  <si>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</si>
  <si>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</si>
  <si>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</si>
  <si>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</si>
  <si>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</si>
  <si>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</si>
  <si>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</si>
  <si>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</si>
  <si>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</si>
  <si>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</si>
  <si>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</si>
  <si>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</si>
  <si>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</si>
  <si>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</si>
  <si>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</si>
  <si>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</si>
  <si>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</si>
  <si>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</si>
  <si>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</si>
  <si>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</si>
  <si>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</si>
  <si>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</si>
  <si>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</si>
  <si>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</si>
  <si>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</si>
  <si>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</si>
  <si>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</si>
  <si>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</si>
  <si>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</si>
  <si>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</si>
  <si>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</si>
  <si>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</si>
  <si>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</si>
  <si>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</si>
  <si>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</si>
  <si>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</si>
  <si>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</si>
  <si>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</si>
  <si>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</si>
  <si>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</si>
  <si>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</si>
  <si>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</si>
  <si>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</si>
  <si>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</si>
  <si>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</si>
  <si>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</si>
  <si>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</si>
  <si>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</si>
  <si>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</si>
  <si>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</si>
  <si>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</si>
  <si>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</si>
  <si>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</si>
  <si>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</si>
  <si>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</si>
  <si>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</si>
  <si>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</si>
  <si>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</si>
  <si>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</si>
  <si>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</si>
  <si>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</si>
  <si>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</si>
  <si>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</si>
  <si>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</si>
  <si>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</si>
  <si>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</si>
  <si>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</si>
  <si>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</si>
  <si>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</si>
  <si>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</si>
  <si>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</si>
  <si>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</si>
  <si>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</si>
  <si>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</si>
  <si>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</si>
  <si>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</si>
  <si>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</si>
  <si>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</si>
  <si>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</si>
  <si>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</si>
  <si>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</si>
  <si>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</si>
  <si>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</si>
  <si>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</si>
  <si>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</si>
  <si>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</si>
  <si>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</si>
  <si>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</si>
  <si>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</si>
  <si>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</si>
  <si>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</si>
  <si>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</si>
  <si>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</si>
  <si>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</si>
  <si>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</si>
  <si>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</si>
  <si>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</si>
  <si>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</si>
  <si>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</si>
  <si>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</si>
  <si>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</si>
  <si>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</si>
  <si>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</si>
  <si>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</si>
  <si>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</si>
  <si>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</si>
  <si>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</si>
  <si>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</si>
  <si>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</si>
  <si>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</si>
  <si>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</si>
  <si>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</si>
  <si>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</si>
  <si>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</si>
  <si>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</si>
  <si>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</si>
  <si>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</si>
  <si>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</si>
  <si>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</si>
  <si>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</si>
  <si>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</si>
  <si>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</si>
  <si>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</si>
  <si>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</si>
  <si>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</si>
  <si>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</si>
  <si>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</si>
  <si>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</si>
  <si>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</si>
  <si>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</si>
  <si>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</si>
  <si>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</si>
  <si>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</si>
  <si>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</si>
  <si>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</si>
  <si>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</si>
  <si>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</si>
  <si>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</si>
  <si>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</si>
  <si>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</si>
  <si>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</si>
  <si>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</si>
  <si>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</si>
  <si>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</si>
  <si>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</si>
  <si>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</si>
  <si>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</si>
  <si>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</si>
  <si>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</si>
  <si>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</si>
  <si>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</si>
  <si>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</si>
  <si>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</si>
  <si>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</si>
  <si>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</si>
  <si>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</si>
  <si>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</si>
  <si>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</si>
  <si>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</si>
  <si>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</si>
  <si>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</si>
  <si>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</si>
  <si>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</si>
  <si>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</si>
  <si>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</si>
  <si>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</si>
  <si>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</si>
  <si>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</si>
  <si>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</si>
  <si>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</si>
  <si>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</si>
  <si>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</si>
  <si>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</si>
  <si>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</si>
  <si>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</si>
  <si>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</si>
  <si>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</si>
  <si>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</si>
  <si>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</si>
  <si>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</si>
  <si>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</si>
  <si>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</si>
  <si>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</si>
  <si>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</si>
  <si>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</si>
  <si>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</si>
  <si>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</si>
  <si>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</si>
  <si>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</si>
  <si>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</si>
  <si>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</si>
  <si>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</si>
  <si>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</si>
  <si>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</si>
  <si>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</si>
  <si>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</si>
  <si>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</si>
  <si>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</si>
  <si>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</si>
  <si>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</si>
  <si>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</si>
  <si>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</si>
  <si>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</si>
  <si>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</si>
  <si>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</si>
  <si>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</si>
  <si>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</si>
  <si>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</si>
  <si>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</si>
  <si>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</si>
  <si>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</si>
  <si>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</si>
  <si>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</si>
  <si>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</si>
  <si>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</si>
  <si>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</si>
  <si>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</si>
  <si>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</si>
  <si>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</si>
  <si>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</si>
  <si>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</si>
  <si>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</si>
  <si>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</si>
  <si>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</si>
  <si>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</si>
  <si>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</si>
  <si>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</si>
  <si>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</si>
  <si>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</si>
  <si>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</si>
  <si>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</si>
  <si>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</si>
  <si>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</si>
  <si>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</si>
  <si>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</si>
  <si>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</si>
  <si>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</si>
  <si>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</si>
  <si>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</si>
  <si>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</si>
  <si>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</si>
  <si>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</si>
  <si>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</si>
  <si>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</si>
  <si>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</si>
  <si>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</si>
  <si>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</si>
  <si>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</si>
  <si>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</si>
  <si>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</si>
  <si>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</si>
  <si>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</si>
  <si>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</si>
  <si>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</si>
  <si>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</si>
  <si>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</si>
  <si>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</si>
  <si>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</si>
  <si>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</si>
  <si>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</si>
  <si>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</si>
  <si>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</si>
  <si>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</si>
  <si>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</si>
  <si>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</si>
  <si>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</si>
  <si>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</si>
  <si>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</si>
  <si>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</si>
  <si>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</si>
  <si>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</si>
  <si>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</si>
  <si>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</si>
  <si>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</si>
  <si>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</si>
  <si>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</si>
  <si>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</si>
  <si>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</si>
  <si>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</si>
  <si>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</si>
  <si>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</si>
  <si>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</si>
  <si>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</si>
  <si>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</si>
  <si>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</si>
  <si>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</si>
  <si>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</si>
  <si>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</si>
  <si>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</si>
  <si>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</si>
  <si>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</si>
  <si>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</si>
  <si>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</si>
  <si>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</si>
  <si>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</si>
  <si>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</si>
  <si>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</si>
  <si>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</si>
  <si>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</si>
  <si>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</si>
  <si>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</si>
  <si>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</si>
  <si>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</si>
  <si>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</si>
  <si>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</si>
  <si>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</si>
  <si>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</si>
  <si>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</si>
  <si>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</si>
  <si>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</si>
  <si>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</si>
  <si>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</si>
  <si>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</si>
  <si>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</si>
  <si>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</si>
  <si>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</si>
  <si>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</si>
  <si>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</si>
  <si>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</si>
  <si>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</si>
  <si>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</si>
  <si>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</si>
  <si>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</si>
  <si>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</si>
  <si>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</si>
  <si>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</si>
  <si>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</si>
  <si>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</si>
  <si>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</si>
  <si>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</si>
  <si>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</si>
  <si>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</si>
  <si>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</si>
  <si>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</si>
  <si>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</si>
  <si>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</si>
  <si>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</si>
  <si>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</si>
  <si>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</si>
  <si>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</si>
  <si>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</si>
  <si>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</si>
  <si>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</si>
  <si>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</si>
  <si>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</si>
  <si>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</si>
  <si>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</si>
  <si>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</si>
  <si>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</si>
  <si>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</si>
  <si>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</si>
  <si>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</si>
  <si>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</si>
  <si>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</si>
  <si>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</si>
  <si>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</si>
  <si>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</si>
  <si>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</si>
  <si>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</si>
  <si>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</si>
  <si>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</si>
  <si>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</si>
  <si>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</si>
  <si>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</si>
  <si>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</si>
  <si>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</si>
  <si>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</si>
  <si>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</si>
  <si>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</si>
  <si>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</si>
  <si>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</si>
  <si>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</si>
  <si>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</si>
  <si>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</si>
  <si>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</si>
  <si>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</si>
  <si>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</si>
  <si>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</si>
  <si>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</si>
  <si>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</si>
  <si>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</si>
  <si>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</si>
  <si>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</si>
  <si>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</si>
  <si>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</si>
  <si>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</si>
  <si>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</si>
  <si>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</si>
  <si>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</si>
  <si>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</si>
  <si>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</si>
  <si>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</si>
  <si>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</si>
  <si>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</si>
  <si>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</si>
  <si>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</si>
  <si>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</si>
  <si>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</si>
  <si>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</si>
  <si>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</si>
  <si>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</si>
  <si>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</si>
  <si>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</si>
  <si>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</si>
  <si>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</si>
  <si>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</si>
  <si>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</si>
  <si>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</si>
  <si>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</si>
  <si>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</si>
  <si>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</si>
  <si>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</si>
  <si>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</si>
  <si>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</si>
  <si>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</si>
  <si>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</si>
  <si>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</si>
  <si>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</si>
  <si>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</si>
  <si>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</si>
  <si>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</si>
  <si>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</si>
  <si>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</si>
  <si>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</si>
  <si>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</si>
  <si>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</si>
  <si>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</si>
  <si>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</si>
  <si>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</si>
  <si>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</si>
  <si>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</si>
  <si>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</si>
  <si>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</si>
  <si>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</si>
  <si>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</si>
  <si>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</si>
  <si>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</si>
  <si>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</si>
  <si>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</si>
  <si>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</si>
  <si>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</si>
  <si>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</si>
  <si>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</si>
  <si>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</si>
  <si>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</si>
  <si>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</si>
  <si>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</si>
  <si>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</si>
  <si>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</si>
  <si>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</si>
  <si>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</si>
  <si>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</si>
  <si>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</si>
  <si>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</si>
  <si>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</si>
  <si>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</si>
  <si>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</si>
  <si>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</si>
  <si>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</si>
  <si>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</si>
  <si>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</si>
  <si>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</si>
  <si>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</si>
  <si>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</si>
  <si>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</si>
  <si>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</si>
  <si>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</si>
  <si>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</si>
  <si>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</si>
  <si>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</si>
  <si>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</si>
  <si>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</si>
  <si>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</si>
  <si>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</si>
  <si>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</si>
  <si>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</si>
  <si>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</si>
  <si>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</si>
  <si>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</si>
  <si>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</si>
  <si>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</si>
  <si>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</si>
  <si>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</si>
  <si>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</si>
  <si>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</si>
  <si>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</si>
  <si>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</si>
  <si>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</si>
  <si>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</si>
  <si>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</si>
  <si>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</si>
  <si>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</si>
  <si>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</si>
  <si>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</si>
  <si>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</si>
  <si>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</si>
  <si>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</si>
  <si>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</si>
  <si>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</si>
  <si>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</si>
  <si>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</si>
  <si>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</si>
  <si>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</si>
  <si>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</si>
  <si>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</si>
  <si>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</si>
  <si>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</si>
  <si>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</si>
  <si>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</si>
  <si>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</si>
  <si>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</si>
  <si>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</si>
  <si>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</si>
  <si>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</si>
  <si>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</si>
  <si>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</si>
  <si>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</si>
  <si>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</si>
  <si>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</si>
  <si>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</si>
  <si>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</si>
  <si>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</si>
  <si>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</si>
  <si>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</si>
  <si>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</si>
  <si>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</si>
  <si>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</si>
  <si>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</si>
  <si>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</si>
  <si>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</si>
  <si>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</si>
  <si>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</si>
  <si>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</si>
  <si>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</si>
  <si>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</si>
  <si>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</si>
  <si>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</si>
  <si>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</si>
  <si>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</si>
  <si>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</si>
  <si>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</si>
  <si>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</si>
  <si>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</si>
  <si>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</si>
  <si>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</si>
  <si>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</si>
  <si>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</si>
  <si>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</si>
  <si>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</si>
  <si>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</si>
  <si>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</si>
  <si>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</si>
  <si>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</si>
  <si>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</si>
  <si>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</si>
  <si>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</si>
  <si>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</si>
  <si>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</si>
  <si>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</si>
  <si>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</si>
  <si>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</si>
  <si>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</si>
  <si>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</si>
  <si>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</si>
  <si>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</si>
  <si>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</si>
  <si>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</si>
  <si>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</si>
  <si>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</si>
  <si>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</si>
  <si>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</si>
  <si>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</si>
  <si>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</si>
  <si>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</si>
  <si>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</si>
  <si>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</si>
  <si>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</si>
  <si>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</si>
  <si>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</si>
  <si>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</si>
  <si>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</si>
  <si>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</si>
  <si>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</si>
  <si>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</si>
  <si>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</si>
  <si>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</si>
  <si>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</si>
  <si>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</si>
  <si>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</si>
  <si>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</si>
  <si>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</si>
  <si>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</si>
  <si>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</si>
  <si>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</si>
  <si>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</si>
  <si>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</si>
  <si>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</si>
  <si>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</si>
  <si>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</si>
  <si>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</si>
  <si>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</si>
  <si>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</si>
  <si>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</si>
  <si>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</si>
  <si>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</si>
  <si>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</si>
  <si>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</si>
  <si>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</si>
  <si>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</si>
  <si>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</si>
  <si>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</si>
  <si>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</si>
  <si>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</si>
  <si>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</si>
  <si>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</si>
  <si>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</si>
  <si>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</si>
  <si>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</si>
  <si>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</si>
  <si>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</si>
  <si>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</si>
  <si>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</si>
  <si>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</si>
  <si>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</si>
  <si>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</si>
  <si>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</si>
  <si>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</si>
  <si>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</si>
  <si>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</si>
  <si>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</si>
  <si>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</si>
  <si>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</si>
  <si>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</si>
  <si>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</si>
  <si>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</si>
  <si>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</si>
  <si>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</si>
  <si>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</si>
  <si>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</si>
  <si>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</si>
  <si>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</si>
  <si>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</si>
  <si>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</si>
  <si>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</si>
  <si>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</si>
  <si>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</si>
  <si>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</si>
  <si>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</si>
  <si>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</si>
  <si>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</si>
  <si>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</si>
  <si>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</si>
  <si>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</si>
  <si>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</si>
  <si>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</si>
  <si>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</si>
  <si>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</si>
  <si>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</si>
  <si>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</si>
  <si>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</si>
  <si>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</si>
  <si>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</si>
  <si>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</si>
  <si>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</si>
  <si>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</si>
  <si>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</si>
  <si>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</si>
  <si>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</si>
  <si>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</si>
  <si>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</si>
  <si>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</si>
  <si>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</si>
  <si>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</si>
  <si>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</si>
  <si>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</si>
  <si>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</si>
  <si>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</si>
  <si>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</si>
  <si>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</si>
  <si>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</si>
  <si>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</si>
  <si>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</si>
  <si>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</si>
  <si>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</si>
  <si>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</si>
  <si>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</si>
  <si>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</si>
  <si>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</si>
  <si>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</si>
  <si>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</si>
  <si>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</si>
  <si>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</si>
  <si>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</si>
  <si>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</si>
  <si>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</si>
  <si>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</si>
  <si>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</si>
  <si>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</si>
  <si>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</si>
  <si>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</si>
  <si>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</si>
  <si>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</si>
  <si>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</si>
  <si>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</si>
  <si>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</si>
  <si>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</si>
  <si>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</si>
  <si>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</si>
  <si>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</si>
  <si>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</si>
  <si>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</si>
  <si>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</si>
  <si>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</si>
  <si>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</si>
  <si>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</si>
  <si>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</si>
  <si>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</si>
  <si>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</si>
  <si>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</si>
  <si>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</si>
  <si>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</si>
  <si>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</si>
  <si>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</si>
  <si>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</si>
  <si>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</si>
  <si>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</si>
  <si>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</si>
  <si>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</si>
  <si>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</si>
  <si>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</si>
  <si>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</si>
  <si>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</si>
  <si>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</si>
  <si>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</si>
  <si>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</si>
  <si>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</si>
  <si>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</si>
  <si>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</si>
  <si>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</si>
  <si>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</si>
  <si>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</si>
  <si>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</si>
  <si>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</si>
  <si>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</si>
  <si>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</si>
  <si>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</si>
  <si>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</si>
  <si>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</si>
  <si>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</si>
  <si>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</si>
  <si>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</si>
  <si>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</si>
  <si>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</si>
  <si>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</si>
  <si>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</si>
  <si>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</si>
  <si>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</si>
  <si>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</si>
  <si>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</si>
  <si>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</si>
  <si>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</si>
  <si>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</si>
  <si>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</si>
  <si>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</si>
  <si>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</si>
  <si>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</si>
  <si>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</si>
  <si>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</si>
  <si>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</si>
  <si>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</si>
  <si>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</si>
  <si>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</si>
  <si>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</si>
  <si>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</si>
  <si>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</si>
  <si>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</si>
  <si>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</si>
  <si>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</si>
  <si>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</si>
  <si>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</si>
  <si>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</si>
  <si>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</si>
  <si>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</si>
  <si>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</si>
  <si>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</si>
  <si>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</si>
  <si>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</si>
  <si>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</si>
  <si>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</si>
  <si>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</si>
  <si>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</si>
  <si>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</si>
  <si>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</si>
  <si>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</si>
  <si>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</si>
  <si>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</si>
  <si>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</si>
  <si>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</si>
  <si>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</si>
  <si>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</si>
  <si>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</si>
  <si>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</si>
  <si>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</si>
  <si>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</si>
  <si>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</si>
  <si>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</si>
  <si>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</si>
  <si>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</si>
  <si>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</si>
  <si>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</si>
  <si>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</si>
  <si>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</si>
  <si>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</si>
  <si>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</si>
  <si>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</si>
  <si>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</si>
  <si>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</si>
  <si>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</si>
  <si>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</si>
  <si>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</si>
  <si>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</si>
  <si>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</si>
  <si>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</si>
  <si>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</si>
  <si>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</si>
  <si>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</si>
  <si>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</si>
  <si>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</si>
  <si>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</si>
  <si>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</si>
  <si>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</si>
  <si>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</si>
  <si>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</si>
  <si>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</si>
  <si>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</si>
  <si>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</si>
  <si>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</si>
  <si>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</si>
  <si>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</si>
  <si>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</si>
  <si>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</si>
  <si>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</si>
  <si>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</si>
  <si>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</si>
  <si>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</si>
  <si>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</si>
  <si>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</si>
  <si>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</si>
  <si>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</si>
  <si>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</si>
  <si>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</si>
  <si>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</si>
  <si>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</si>
  <si>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</si>
  <si>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</si>
  <si>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</si>
  <si>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</si>
  <si>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</si>
  <si>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</si>
  <si>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</si>
  <si>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</si>
  <si>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</si>
  <si>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</si>
  <si>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</si>
  <si>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</si>
  <si>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</si>
  <si>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</si>
  <si>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</si>
  <si>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</si>
  <si>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</si>
  <si>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</si>
  <si>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</si>
  <si>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</si>
  <si>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</si>
  <si>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</si>
  <si>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</si>
  <si>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</si>
  <si>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</si>
  <si>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</si>
  <si>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</si>
  <si>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</si>
  <si>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</si>
  <si>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</si>
  <si>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</si>
  <si>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</si>
  <si>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</si>
  <si>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</si>
  <si>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</si>
  <si>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</si>
  <si>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</si>
  <si>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</si>
  <si>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</si>
  <si>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</si>
  <si>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</si>
  <si>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</si>
  <si>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</si>
  <si>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</si>
  <si>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</si>
  <si>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</si>
  <si>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</si>
  <si>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</si>
  <si>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</si>
  <si>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</si>
  <si>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</si>
  <si>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</si>
  <si>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</si>
  <si>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</si>
  <si>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</si>
  <si>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</si>
  <si>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</si>
  <si>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</si>
  <si>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</si>
  <si>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</si>
  <si>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</si>
  <si>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</si>
  <si>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</si>
  <si>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</si>
  <si>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</si>
  <si>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</si>
  <si>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</si>
  <si>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</si>
  <si>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</si>
  <si>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</si>
  <si>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</si>
  <si>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</si>
  <si>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</si>
  <si>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</si>
  <si>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</si>
  <si>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</si>
  <si>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</si>
  <si>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</si>
  <si>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</si>
  <si>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</si>
  <si>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</si>
  <si>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</si>
  <si>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</si>
  <si>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</si>
  <si>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</si>
  <si>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</si>
  <si>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</si>
  <si>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</si>
  <si>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</si>
  <si>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</si>
  <si>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</si>
  <si>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</si>
  <si>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</si>
  <si>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</si>
  <si>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</si>
  <si>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</si>
  <si>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</si>
  <si>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</si>
  <si>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</si>
  <si>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</si>
  <si>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</si>
  <si>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</si>
  <si>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</si>
  <si>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</si>
  <si>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</si>
  <si>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</si>
  <si>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</si>
  <si>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</si>
  <si>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</si>
  <si>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</si>
  <si>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</si>
  <si>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</si>
  <si>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</si>
  <si>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</si>
  <si>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</si>
  <si>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</si>
  <si>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</si>
  <si>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</si>
  <si>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</si>
  <si>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</si>
  <si>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</si>
  <si>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</si>
  <si>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</si>
  <si>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</si>
  <si>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</si>
  <si>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</si>
  <si>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</si>
  <si>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</si>
  <si>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</si>
  <si>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</si>
  <si>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</si>
  <si>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</si>
  <si>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</si>
  <si>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</si>
  <si>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</si>
  <si>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</si>
  <si>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</si>
  <si>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</si>
  <si>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</si>
  <si>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</si>
  <si>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</si>
  <si>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</si>
  <si>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</si>
  <si>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</si>
  <si>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</si>
  <si>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</si>
  <si>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</si>
  <si>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</si>
  <si>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</si>
  <si>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</si>
  <si>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</si>
  <si>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</si>
  <si>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</si>
  <si>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</si>
  <si>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</si>
  <si>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</si>
  <si>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</si>
  <si>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</si>
  <si>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</si>
  <si>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</si>
  <si>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</si>
  <si>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</si>
  <si>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</si>
  <si>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</si>
  <si>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</si>
  <si>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</si>
  <si>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</si>
  <si>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</si>
  <si>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</si>
  <si>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</si>
  <si>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</si>
  <si>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</si>
  <si>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</si>
  <si>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</si>
  <si>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</si>
  <si>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</si>
  <si>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</si>
  <si>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</si>
  <si>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</si>
  <si>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</si>
  <si>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</si>
  <si>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</si>
  <si>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</si>
  <si>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</si>
  <si>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</si>
  <si>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</si>
  <si>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</si>
  <si>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</si>
  <si>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</si>
  <si>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</si>
  <si>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</si>
  <si>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</si>
  <si>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</si>
  <si>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</si>
  <si>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</si>
  <si>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</si>
  <si>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</si>
  <si>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</si>
  <si>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</si>
  <si>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</si>
  <si>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</si>
  <si>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</si>
  <si>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</si>
  <si>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</si>
  <si>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</si>
  <si>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</si>
  <si>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</si>
  <si>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</si>
  <si>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</si>
  <si>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</si>
  <si>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</si>
  <si>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</si>
  <si>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</si>
  <si>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</si>
  <si>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</si>
  <si>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</si>
  <si>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</si>
  <si>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</si>
  <si>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</si>
  <si>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</si>
  <si>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</si>
  <si>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</si>
  <si>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</si>
  <si>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</si>
  <si>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</si>
  <si>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</si>
  <si>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</si>
  <si>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</si>
  <si>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</si>
  <si>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</si>
  <si>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</si>
  <si>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</si>
  <si>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</si>
  <si>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</si>
  <si>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</si>
  <si>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</si>
  <si>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</si>
  <si>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</si>
  <si>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</si>
  <si>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</si>
  <si>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</si>
  <si>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</si>
  <si>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</si>
  <si>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</si>
  <si>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</si>
  <si>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</si>
  <si>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</si>
  <si>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</si>
  <si>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</si>
  <si>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</si>
  <si>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</si>
  <si>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</si>
  <si>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</si>
  <si>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</si>
  <si>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</si>
  <si>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</si>
  <si>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</si>
  <si>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</si>
  <si>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</si>
  <si>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</si>
  <si>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</si>
  <si>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</si>
  <si>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</si>
  <si>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</si>
  <si>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</si>
  <si>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</si>
  <si>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</si>
  <si>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</si>
  <si>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</si>
  <si>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</si>
  <si>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</si>
  <si>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</si>
  <si>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</si>
  <si>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</si>
  <si>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</si>
  <si>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</si>
  <si>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</si>
  <si>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</si>
  <si>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</si>
  <si>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</si>
  <si>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</si>
  <si>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</si>
  <si>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</si>
  <si>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</si>
  <si>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</si>
  <si>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</si>
  <si>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</si>
  <si>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</si>
  <si>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</si>
  <si>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</si>
  <si>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</si>
  <si>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</si>
  <si>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</si>
  <si>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</si>
  <si>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</si>
  <si>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</si>
  <si>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</si>
  <si>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</si>
  <si>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</si>
  <si>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</si>
  <si>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</si>
  <si>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</si>
  <si>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</si>
  <si>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</si>
  <si>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</si>
  <si>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</si>
  <si>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</si>
  <si>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</si>
  <si>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</si>
  <si>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</si>
  <si>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</si>
  <si>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</si>
  <si>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</si>
  <si>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</si>
  <si>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</si>
  <si>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</si>
  <si>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</si>
  <si>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</si>
  <si>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</si>
  <si>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</si>
  <si>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</si>
  <si>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</si>
  <si>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</si>
  <si>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</si>
  <si>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</si>
  <si>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</si>
  <si>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</si>
  <si>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</si>
  <si>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</si>
  <si>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</si>
  <si>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</si>
  <si>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</si>
  <si>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</si>
  <si>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</si>
  <si>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</si>
  <si>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</si>
  <si>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</si>
  <si>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</si>
  <si>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</si>
  <si>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</si>
  <si>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</si>
  <si>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</si>
  <si>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</si>
  <si>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</si>
  <si>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</si>
  <si>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</si>
  <si>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</si>
  <si>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</si>
  <si>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</si>
  <si>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</si>
  <si>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</si>
  <si>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</si>
  <si>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</si>
  <si>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</si>
  <si>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</si>
  <si>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</si>
  <si>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</si>
  <si>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</si>
  <si>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</si>
  <si>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</si>
  <si>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</si>
  <si>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</si>
  <si>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</si>
  <si>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</si>
  <si>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</si>
  <si>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</si>
  <si>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</si>
  <si>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</si>
  <si>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</si>
  <si>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</si>
  <si>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</si>
  <si>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</si>
  <si>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</si>
  <si>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</si>
  <si>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</si>
  <si>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</si>
  <si>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</si>
  <si>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</si>
  <si>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</si>
  <si>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</si>
  <si>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</si>
  <si>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</si>
  <si>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</si>
  <si>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</si>
  <si>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</si>
  <si>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</si>
  <si>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</si>
  <si>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</si>
  <si>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</si>
  <si>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</si>
  <si>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</si>
  <si>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</si>
  <si>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</si>
  <si>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</si>
  <si>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</si>
  <si>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</si>
  <si>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</si>
  <si>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</si>
  <si>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</si>
  <si>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</si>
  <si>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</si>
  <si>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</si>
  <si>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</si>
  <si>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</si>
  <si>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</si>
  <si>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</si>
  <si>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</si>
  <si>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</si>
  <si>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</si>
  <si>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</si>
  <si>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</si>
  <si>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</si>
  <si>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</si>
  <si>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</si>
  <si>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</si>
  <si>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</si>
  <si>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</si>
  <si>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</si>
  <si>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</si>
  <si>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</si>
  <si>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</si>
  <si>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</si>
  <si>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</si>
  <si>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</si>
  <si>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</si>
  <si>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</si>
  <si>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</si>
  <si>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</si>
  <si>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</si>
  <si>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</si>
  <si>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</si>
  <si>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</si>
  <si>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</si>
  <si>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</si>
  <si>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</si>
  <si>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</si>
  <si>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</si>
  <si>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</si>
  <si>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</si>
  <si>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</si>
  <si>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</si>
  <si>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</si>
  <si>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</si>
  <si>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</si>
  <si>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</si>
  <si>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</si>
  <si>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</si>
  <si>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</si>
  <si>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</si>
  <si>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</si>
  <si>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</si>
  <si>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</si>
  <si>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</si>
  <si>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</si>
  <si>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</si>
  <si>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</si>
  <si>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</si>
  <si>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</si>
  <si>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</si>
  <si>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</si>
  <si>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</si>
  <si>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</si>
  <si>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</si>
  <si>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</si>
  <si>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</si>
  <si>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</si>
  <si>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</si>
  <si>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</si>
  <si>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</si>
  <si>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</si>
  <si>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</si>
  <si>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</si>
  <si>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</si>
  <si>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</si>
  <si>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</si>
  <si>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</si>
  <si>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</si>
  <si>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</si>
  <si>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</si>
  <si>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</si>
  <si>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</si>
  <si>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</si>
  <si>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</si>
  <si>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</si>
  <si>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</si>
  <si>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</si>
  <si>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</si>
  <si>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</si>
  <si>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</si>
  <si>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</si>
  <si>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</si>
  <si>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</si>
  <si>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</si>
  <si>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</si>
  <si>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</si>
  <si>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</si>
  <si>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</si>
  <si>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</si>
  <si>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</si>
  <si>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</si>
  <si>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</si>
  <si>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</si>
  <si>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</si>
  <si>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</si>
  <si>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</si>
  <si>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</si>
  <si>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</si>
  <si>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</si>
  <si>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</si>
  <si>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</si>
  <si>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</si>
  <si>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</si>
  <si>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</si>
  <si>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</si>
  <si>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</si>
  <si>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</si>
  <si>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</si>
  <si>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</si>
  <si>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</si>
  <si>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</si>
  <si>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</si>
  <si>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</si>
  <si>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</si>
  <si>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</si>
  <si>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</si>
  <si>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</si>
  <si>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</si>
  <si>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</si>
  <si>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</si>
  <si>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</si>
  <si>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</si>
  <si>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</si>
  <si>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</si>
  <si>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</si>
  <si>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</si>
  <si>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</si>
  <si>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</si>
  <si>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</si>
  <si>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</si>
  <si>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</si>
  <si>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</si>
  <si>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</si>
  <si>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</si>
  <si>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</si>
  <si>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</si>
  <si>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</si>
  <si>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</si>
  <si>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</si>
  <si>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</si>
  <si>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</si>
  <si>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</si>
  <si>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</si>
  <si>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</si>
  <si>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</si>
  <si>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</si>
  <si>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</si>
  <si>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</si>
  <si>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</si>
  <si>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</si>
  <si>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</si>
  <si>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</si>
  <si>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</si>
  <si>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</si>
  <si>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</si>
  <si>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</si>
  <si>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</si>
  <si>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</si>
  <si>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</si>
  <si>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</si>
  <si>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</si>
  <si>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</si>
  <si>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</si>
  <si>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</si>
  <si>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</si>
  <si>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</si>
  <si>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</si>
  <si>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</si>
  <si>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</si>
  <si>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</si>
  <si>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</si>
  <si>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</si>
  <si>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</si>
  <si>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</si>
  <si>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</si>
  <si>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</si>
  <si>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</si>
  <si>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</si>
  <si>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</si>
  <si>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</si>
  <si>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</si>
  <si>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</si>
  <si>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</si>
  <si>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</si>
  <si>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</si>
  <si>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</si>
  <si>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</si>
  <si>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</si>
  <si>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</si>
  <si>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</si>
  <si>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</si>
  <si>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</si>
  <si>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</si>
  <si>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</si>
  <si>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</si>
  <si>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</si>
  <si>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</si>
  <si>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</si>
  <si>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</si>
  <si>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</si>
  <si>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</si>
  <si>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</si>
  <si>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</si>
  <si>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</si>
  <si>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</si>
  <si>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</si>
  <si>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</si>
  <si>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</si>
  <si>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</si>
  <si>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</si>
  <si>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</si>
  <si>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</si>
  <si>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</si>
  <si>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</si>
  <si>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</si>
  <si>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</si>
  <si>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</si>
  <si>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</si>
  <si>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</si>
  <si>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</si>
  <si>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</si>
  <si>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</si>
  <si>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</si>
  <si>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</si>
  <si>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</si>
  <si>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</si>
  <si>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</si>
  <si>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</si>
  <si>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</si>
  <si>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</si>
  <si>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</si>
  <si>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</si>
  <si>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</si>
  <si>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</si>
  <si>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</si>
  <si>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</si>
  <si>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</si>
  <si>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</si>
  <si>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</si>
  <si>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</si>
  <si>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</si>
  <si>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</si>
  <si>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</si>
  <si>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</si>
  <si>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</si>
  <si>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</si>
  <si>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</si>
  <si>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</si>
  <si>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</si>
  <si>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</si>
  <si>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</si>
  <si>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</si>
  <si>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</si>
  <si>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</si>
  <si>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</si>
  <si>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</si>
  <si>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</si>
  <si>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</si>
  <si>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</si>
  <si>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</si>
  <si>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</si>
  <si>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</si>
  <si>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</si>
  <si>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</si>
  <si>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</si>
  <si>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</si>
  <si>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</si>
  <si>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</si>
  <si>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</si>
  <si>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</si>
  <si>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</si>
  <si>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</si>
  <si>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</si>
  <si>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</si>
  <si>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</si>
  <si>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</si>
  <si>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</si>
  <si>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</si>
  <si>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</si>
  <si>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</si>
  <si>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</si>
  <si>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</si>
  <si>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</si>
  <si>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</si>
  <si>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</si>
  <si>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</si>
  <si>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</si>
  <si>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</si>
  <si>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</si>
  <si>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</si>
  <si>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</si>
  <si>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</si>
  <si>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</si>
  <si>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</si>
  <si>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</si>
  <si>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</si>
  <si>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</si>
  <si>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</si>
  <si>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</si>
  <si>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</si>
  <si>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</si>
  <si>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</si>
  <si>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</si>
  <si>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</si>
  <si>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</si>
  <si>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</si>
  <si>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</si>
  <si>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</si>
  <si>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</si>
  <si>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</si>
  <si>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</si>
  <si>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</si>
  <si>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</si>
  <si>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</si>
  <si>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</si>
  <si>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</si>
  <si>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</si>
  <si>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</si>
  <si>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</si>
  <si>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</si>
  <si>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</si>
  <si>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</si>
  <si>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</si>
  <si>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</si>
  <si>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</si>
  <si>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</si>
  <si>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</si>
  <si>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</si>
  <si>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</si>
  <si>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</si>
  <si>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</si>
  <si>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</si>
  <si>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</si>
  <si>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</si>
  <si>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</si>
  <si>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</si>
  <si>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</si>
  <si>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</si>
  <si>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</si>
  <si>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</si>
  <si>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</si>
  <si>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</si>
  <si>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</si>
  <si>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</si>
  <si>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</si>
  <si>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</si>
  <si>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</si>
  <si>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</si>
  <si>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</si>
  <si>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</si>
  <si>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</si>
  <si>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</si>
  <si>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</si>
  <si>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</si>
  <si>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</si>
  <si>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</si>
  <si>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</si>
  <si>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</si>
  <si>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</si>
  <si>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</si>
  <si>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</si>
  <si>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</si>
  <si>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</si>
  <si>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</si>
  <si>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</si>
  <si>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</si>
  <si>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</si>
  <si>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</si>
  <si>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</si>
  <si>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</si>
  <si>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</si>
  <si>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</si>
  <si>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</si>
  <si>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</si>
  <si>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</si>
  <si>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</si>
  <si>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</si>
  <si>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</si>
  <si>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</si>
  <si>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</si>
  <si>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</si>
  <si>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</si>
  <si>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</si>
  <si>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</si>
  <si>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</si>
  <si>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</si>
  <si>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</si>
  <si>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</si>
  <si>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</si>
  <si>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</si>
  <si>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</si>
  <si>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</si>
  <si>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</si>
  <si>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</si>
  <si>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</si>
  <si>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</si>
  <si>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</si>
  <si>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</si>
  <si>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</si>
  <si>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</si>
  <si>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</si>
  <si>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</si>
  <si>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</si>
  <si>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</si>
  <si>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</si>
  <si>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</si>
  <si>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</si>
  <si>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</si>
  <si>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</si>
  <si>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</si>
  <si>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</si>
  <si>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</si>
  <si>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</si>
  <si>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</si>
  <si>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</si>
  <si>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</si>
  <si>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</si>
  <si>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</si>
  <si>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</si>
  <si>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</si>
  <si>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</si>
  <si>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</si>
  <si>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</si>
  <si>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</si>
  <si>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</si>
  <si>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</si>
  <si>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</si>
  <si>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</si>
  <si>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</si>
  <si>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</si>
  <si>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</si>
  <si>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</si>
  <si>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</si>
  <si>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</si>
  <si>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</si>
  <si>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</si>
  <si>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</si>
  <si>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</si>
  <si>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</si>
  <si>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</si>
  <si>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</si>
  <si>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</si>
  <si>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</si>
  <si>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</si>
  <si>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</si>
  <si>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</si>
  <si>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</si>
  <si>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</si>
  <si>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</si>
  <si>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</si>
  <si>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</si>
  <si>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</si>
  <si>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</si>
  <si>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</si>
  <si>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</si>
  <si>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</si>
  <si>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</si>
  <si>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</si>
  <si>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</si>
  <si>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</si>
  <si>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</si>
  <si>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</si>
  <si>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</si>
  <si>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</si>
  <si>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</si>
  <si>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</si>
  <si>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</si>
  <si>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</si>
  <si>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</si>
  <si>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</si>
  <si>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</si>
  <si>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</si>
  <si>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</si>
  <si>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</si>
  <si>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</si>
  <si>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</si>
  <si>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</si>
  <si>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</si>
  <si>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</si>
  <si>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</si>
  <si>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</si>
  <si>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</si>
  <si>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</si>
  <si>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</si>
  <si>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</si>
  <si>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</si>
  <si>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</si>
  <si>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</si>
  <si>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</si>
  <si>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</si>
  <si>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</si>
  <si>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</si>
  <si>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</si>
  <si>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</si>
  <si>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</si>
  <si>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</si>
  <si>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</si>
  <si>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</si>
  <si>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</si>
  <si>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</si>
  <si>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</si>
  <si>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</si>
  <si>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</si>
  <si>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</si>
  <si>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</si>
  <si>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</si>
  <si>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</si>
  <si>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</si>
  <si>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</si>
  <si>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</si>
  <si>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</si>
  <si>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</si>
  <si>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</si>
  <si>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</si>
  <si>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</si>
  <si>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</si>
  <si>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</si>
  <si>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</si>
  <si>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</si>
  <si>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</si>
  <si>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</si>
  <si>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</si>
  <si>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</si>
  <si>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</si>
  <si>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</si>
  <si>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</si>
  <si>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</si>
  <si>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</si>
  <si>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</si>
  <si>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</si>
  <si>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</si>
  <si>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</si>
  <si>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</si>
  <si>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</si>
  <si>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</si>
  <si>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</si>
  <si>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</si>
  <si>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</si>
  <si>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</si>
  <si>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</si>
  <si>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</si>
  <si>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</si>
  <si>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</si>
  <si>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</si>
  <si>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</si>
  <si>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</si>
  <si>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</si>
  <si>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</si>
  <si>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</si>
  <si>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</si>
  <si>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</si>
  <si>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</si>
  <si>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</si>
  <si>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</si>
  <si>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</si>
  <si>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</si>
  <si>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</si>
  <si>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</si>
  <si>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</si>
  <si>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</si>
  <si>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</si>
  <si>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</si>
  <si>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</si>
  <si>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</si>
  <si>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</si>
  <si>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</si>
  <si>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</si>
  <si>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</si>
  <si>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</si>
  <si>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</si>
  <si>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</si>
  <si>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</si>
  <si>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</si>
  <si>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</si>
  <si>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</si>
  <si>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</si>
  <si>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</si>
  <si>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</si>
  <si>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</si>
  <si>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</si>
  <si>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</si>
  <si>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</si>
  <si>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</si>
  <si>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</si>
  <si>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</si>
  <si>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</si>
  <si>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</si>
  <si>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</si>
  <si>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</si>
  <si>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</si>
  <si>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</si>
  <si>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</si>
  <si>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</si>
  <si>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</si>
  <si>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</si>
  <si>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</si>
  <si>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</si>
  <si>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</si>
  <si>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</si>
  <si>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</si>
  <si>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</si>
  <si>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</si>
  <si>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</si>
  <si>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</si>
  <si>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</si>
  <si>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</si>
  <si>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</si>
  <si>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</si>
  <si>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</si>
  <si>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</si>
  <si>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</si>
  <si>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</si>
  <si>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</si>
  <si>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</si>
  <si>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</si>
  <si>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</si>
  <si>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</si>
  <si>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</si>
  <si>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</si>
  <si>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</si>
  <si>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</si>
  <si>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</si>
  <si>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</si>
  <si>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</si>
  <si>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</si>
  <si>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</si>
  <si>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</si>
  <si>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</si>
  <si>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</si>
  <si>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</si>
  <si>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</si>
  <si>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</si>
  <si>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</si>
  <si>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</si>
  <si>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</si>
  <si>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</si>
  <si>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</si>
  <si>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</si>
  <si>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</si>
  <si>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</si>
  <si>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</si>
  <si>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</si>
  <si>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</si>
  <si>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</si>
  <si>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</si>
  <si>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</si>
  <si>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</si>
  <si>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</si>
  <si>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</si>
  <si>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</si>
  <si>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</si>
  <si>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</si>
  <si>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</si>
  <si>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</si>
  <si>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</si>
  <si>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</si>
  <si>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</si>
  <si>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</si>
  <si>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</si>
  <si>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</si>
  <si>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</si>
  <si>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</si>
  <si>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</si>
  <si>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</si>
  <si>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</si>
  <si>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</si>
  <si>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</si>
  <si>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</si>
  <si>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</si>
  <si>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</si>
  <si>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</si>
  <si>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</si>
  <si>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</si>
  <si>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</si>
  <si>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</si>
  <si>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</si>
  <si>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</si>
  <si>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</si>
  <si>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</si>
  <si>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</si>
  <si>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</si>
  <si>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</si>
  <si>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</si>
  <si>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</si>
  <si>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</si>
  <si>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</si>
  <si>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</si>
  <si>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</si>
  <si>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</si>
  <si>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</si>
  <si>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</si>
  <si>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</si>
  <si>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</si>
  <si>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</si>
  <si>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</si>
  <si>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</si>
  <si>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</si>
  <si>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</si>
  <si>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</si>
  <si>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</si>
  <si>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</si>
  <si>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</si>
  <si>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</si>
  <si>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</si>
  <si>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</si>
  <si>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</si>
  <si>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</si>
  <si>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</si>
  <si>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</si>
  <si>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</si>
  <si>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</si>
  <si>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</si>
  <si>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</si>
  <si>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</si>
  <si>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</si>
  <si>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</si>
  <si>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</si>
  <si>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</si>
  <si>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</si>
  <si>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</si>
  <si>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</si>
  <si>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</si>
  <si>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</si>
  <si>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</si>
  <si>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</si>
  <si>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</si>
  <si>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</si>
  <si>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</si>
  <si>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</si>
  <si>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</si>
  <si>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</si>
  <si>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</si>
  <si>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</si>
  <si>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</si>
  <si>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</si>
  <si>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</si>
  <si>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</si>
  <si>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</si>
  <si>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</si>
  <si>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</si>
  <si>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</si>
  <si>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</si>
  <si>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</si>
  <si>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</si>
  <si>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</si>
  <si>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</si>
  <si>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</si>
  <si>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</si>
  <si>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</si>
  <si>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</si>
  <si>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</si>
  <si>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</si>
  <si>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</si>
  <si>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</si>
  <si>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</si>
  <si>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</si>
  <si>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</si>
  <si>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</si>
  <si>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</si>
  <si>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</si>
  <si>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</si>
  <si>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</si>
  <si>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</si>
  <si>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</si>
  <si>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</si>
  <si>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</si>
  <si>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</si>
  <si>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</si>
  <si>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</si>
  <si>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</si>
  <si>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</si>
  <si>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</si>
  <si>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</si>
  <si>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</si>
  <si>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</si>
  <si>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</si>
  <si>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</si>
  <si>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</si>
  <si>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</si>
  <si>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</si>
  <si>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</si>
  <si>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</si>
  <si>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</si>
  <si>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</si>
  <si>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</si>
  <si>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</si>
  <si>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</si>
  <si>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</si>
  <si>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</si>
  <si>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</si>
  <si>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</si>
  <si>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</si>
  <si>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</si>
  <si>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</si>
  <si>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</si>
  <si>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</si>
  <si>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</si>
  <si>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</si>
  <si>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</si>
  <si>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</si>
  <si>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</si>
  <si>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</si>
  <si>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</si>
  <si>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</si>
  <si>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</si>
  <si>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</si>
  <si>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</si>
  <si>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</si>
  <si>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</si>
  <si>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</si>
  <si>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</si>
  <si>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</si>
  <si>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</si>
  <si>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</si>
  <si>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</si>
  <si>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</si>
  <si>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</si>
  <si>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</si>
  <si>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</si>
  <si>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</si>
  <si>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</si>
  <si>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</si>
  <si>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</si>
  <si>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</si>
  <si>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</si>
  <si>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</si>
  <si>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</si>
  <si>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</si>
  <si>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</si>
  <si>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</si>
  <si>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</si>
  <si>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</si>
  <si>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</si>
  <si>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</si>
  <si>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</si>
  <si>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</si>
  <si>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</si>
  <si>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</si>
  <si>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</si>
  <si>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</si>
  <si>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</si>
  <si>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</si>
  <si>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</si>
  <si>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</si>
  <si>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</si>
  <si>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</si>
  <si>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</si>
  <si>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</si>
  <si>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</si>
  <si>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</si>
  <si>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</si>
  <si>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</si>
  <si>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</si>
  <si>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</si>
  <si>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</si>
  <si>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</si>
  <si>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</si>
  <si>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</si>
  <si>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</si>
  <si>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</si>
  <si>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</si>
  <si>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</si>
  <si>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</si>
  <si>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</si>
  <si>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</si>
  <si>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</si>
  <si>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</si>
  <si>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</si>
  <si>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</si>
  <si>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</si>
  <si>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</si>
  <si>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</si>
  <si>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</si>
  <si>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</si>
  <si>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</si>
  <si>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</si>
  <si>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</si>
  <si>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</si>
  <si>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</si>
  <si>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</si>
  <si>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</si>
  <si>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</si>
  <si>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</si>
  <si>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</si>
  <si>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</si>
  <si>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</si>
  <si>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</si>
  <si>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</si>
  <si>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</si>
  <si>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</si>
  <si>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</si>
  <si>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</si>
  <si>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</si>
  <si>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</si>
  <si>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</si>
  <si>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</si>
  <si>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</si>
  <si>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</si>
  <si>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</si>
  <si>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</si>
  <si>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</si>
  <si>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</si>
  <si>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</si>
  <si>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</si>
  <si>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</si>
  <si>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</si>
  <si>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</si>
  <si>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</si>
  <si>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</si>
  <si>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</si>
  <si>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</si>
  <si>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</si>
  <si>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</si>
  <si>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</si>
  <si>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</si>
  <si>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</si>
  <si>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</si>
  <si>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</si>
  <si>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</si>
  <si>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</si>
  <si>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</si>
  <si>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</si>
  <si>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</si>
  <si>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</si>
  <si>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</si>
  <si>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</si>
  <si>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</si>
  <si>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</si>
  <si>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</si>
  <si>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</si>
  <si>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</si>
  <si>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</si>
  <si>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</si>
  <si>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</si>
  <si>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</si>
  <si>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</si>
  <si>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</si>
  <si>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</si>
  <si>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</si>
  <si>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</si>
  <si>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</si>
  <si>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</si>
  <si>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</si>
  <si>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</si>
  <si>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</si>
  <si>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</si>
  <si>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</si>
  <si>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</si>
  <si>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</si>
  <si>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</si>
  <si>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</si>
  <si>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</si>
  <si>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</si>
  <si>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</si>
  <si>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</si>
  <si>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</si>
  <si>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</si>
  <si>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</si>
  <si>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</si>
  <si>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</si>
  <si>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</si>
  <si>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</si>
  <si>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</si>
  <si>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</si>
  <si>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</si>
  <si>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</si>
  <si>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</si>
  <si>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</si>
  <si>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</si>
  <si>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</si>
  <si>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</si>
  <si>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</si>
  <si>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</si>
  <si>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</si>
  <si>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</si>
  <si>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</si>
  <si>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</si>
  <si>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</si>
  <si>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</si>
  <si>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</si>
  <si>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</si>
  <si>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</si>
  <si>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</si>
  <si>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</si>
  <si>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</si>
  <si>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</si>
  <si>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</si>
  <si>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</si>
  <si>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</si>
  <si>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</si>
  <si>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</si>
  <si>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</si>
  <si>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</si>
  <si>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</si>
  <si>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</si>
  <si>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</si>
  <si>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</si>
  <si>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</si>
  <si>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</si>
  <si>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</si>
  <si>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</si>
  <si>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</si>
  <si>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</si>
  <si>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</si>
  <si>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</si>
  <si>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</si>
  <si>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</si>
  <si>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</si>
  <si>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</si>
  <si>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</si>
  <si>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</si>
  <si>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</si>
  <si>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</si>
  <si>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</si>
  <si>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</si>
  <si>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</si>
  <si>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</si>
  <si>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</si>
  <si>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</si>
  <si>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</si>
  <si>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</si>
  <si>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</si>
  <si>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</si>
  <si>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</si>
  <si>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</si>
  <si>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</si>
  <si>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</si>
  <si>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</si>
  <si>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</si>
  <si>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</si>
  <si>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</si>
  <si>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</si>
  <si>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</si>
  <si>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</si>
  <si>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</si>
  <si>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</si>
  <si>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</si>
  <si>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</si>
  <si>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</si>
  <si>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</si>
  <si>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</si>
  <si>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</si>
  <si>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</si>
  <si>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</si>
  <si>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</si>
  <si>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</si>
  <si>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</si>
  <si>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</si>
  <si>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</si>
  <si>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</si>
  <si>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</si>
  <si>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</si>
  <si>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</si>
  <si>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</si>
  <si>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</si>
  <si>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</si>
  <si>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</si>
  <si>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</si>
  <si>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</si>
  <si>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</si>
  <si>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</si>
  <si>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</si>
  <si>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</si>
  <si>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</si>
  <si>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</si>
  <si>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</si>
  <si>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</si>
  <si>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</si>
  <si>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</si>
  <si>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</si>
  <si>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</si>
  <si>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</si>
  <si>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</si>
  <si>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</si>
  <si>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</si>
  <si>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</si>
  <si>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</si>
  <si>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</si>
  <si>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</si>
  <si>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</si>
  <si>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</si>
  <si>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</si>
  <si>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</si>
  <si>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</si>
  <si>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</si>
  <si>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</si>
  <si>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</si>
  <si>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</si>
  <si>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</si>
  <si>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</si>
  <si>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</si>
  <si>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</si>
  <si>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</si>
  <si>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</si>
  <si>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</si>
  <si>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</si>
  <si>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</si>
  <si>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</si>
  <si>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</si>
  <si>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</si>
  <si>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</si>
  <si>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</si>
  <si>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</si>
  <si>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</si>
  <si>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</si>
  <si>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</si>
  <si>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</si>
  <si>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</si>
  <si>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</si>
  <si>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</si>
  <si>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</si>
  <si>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</si>
  <si>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</si>
  <si>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</si>
  <si>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</si>
  <si>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</si>
  <si>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</si>
  <si>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</si>
  <si>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</si>
  <si>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</si>
  <si>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</si>
  <si>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</si>
  <si>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</si>
  <si>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</si>
  <si>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</si>
  <si>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</si>
  <si>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</si>
  <si>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</si>
  <si>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</si>
  <si>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</si>
  <si>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</si>
  <si>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</si>
  <si>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</si>
  <si>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</si>
  <si>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</si>
  <si>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</si>
  <si>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</si>
  <si>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</si>
  <si>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</si>
  <si>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</si>
  <si>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</si>
  <si>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</si>
  <si>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</si>
  <si>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</si>
  <si>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</si>
  <si>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</si>
  <si>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</si>
  <si>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</si>
  <si>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</si>
  <si>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</si>
  <si>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</si>
  <si>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</si>
  <si>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</si>
  <si>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</si>
  <si>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</si>
  <si>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</si>
  <si>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</si>
  <si>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</si>
  <si>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</si>
  <si>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</si>
  <si>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</si>
  <si>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</si>
  <si>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</si>
  <si>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</si>
  <si>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</si>
  <si>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</si>
  <si>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</si>
  <si>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</si>
  <si>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</si>
  <si>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</si>
  <si>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</si>
  <si>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</si>
  <si>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</si>
  <si>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</si>
  <si>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</si>
  <si>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</si>
  <si>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</si>
  <si>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</si>
  <si>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</si>
  <si>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</si>
  <si>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</si>
  <si>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</si>
  <si>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</si>
  <si>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</si>
  <si>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</si>
  <si>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</si>
  <si>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</si>
  <si>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</si>
  <si>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</si>
  <si>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</si>
  <si>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</si>
  <si>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</si>
  <si>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</si>
  <si>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</si>
  <si>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</si>
  <si>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</si>
  <si>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</si>
  <si>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</si>
  <si>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</si>
  <si>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</si>
  <si>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</si>
  <si>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</si>
  <si>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</si>
  <si>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</si>
  <si>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</si>
  <si>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</si>
  <si>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</si>
  <si>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</si>
  <si>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</si>
  <si>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</si>
  <si>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</si>
  <si>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</si>
  <si>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</si>
  <si>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</si>
  <si>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</si>
  <si>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</si>
  <si>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</si>
  <si>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</si>
  <si>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</si>
  <si>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</si>
  <si>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</si>
  <si>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</si>
  <si>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</si>
  <si>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</si>
  <si>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</si>
  <si>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</si>
  <si>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</si>
  <si>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</si>
  <si>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</si>
  <si>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</si>
  <si>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</si>
  <si>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</si>
  <si>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</si>
  <si>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</si>
  <si>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</si>
  <si>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</si>
  <si>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</si>
  <si>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</si>
  <si>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</si>
  <si>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</si>
  <si>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</si>
  <si>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</si>
  <si>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</si>
  <si>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</si>
  <si>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</si>
  <si>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</si>
  <si>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</si>
  <si>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</si>
  <si>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</si>
  <si>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</si>
  <si>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</si>
  <si>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</si>
  <si>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</si>
  <si>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</si>
  <si>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</si>
  <si>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</si>
  <si>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</si>
  <si>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</si>
  <si>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</si>
  <si>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</si>
  <si>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</si>
  <si>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</si>
  <si>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</si>
  <si>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</si>
  <si>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</si>
  <si>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</si>
  <si>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</si>
  <si>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</si>
  <si>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</si>
  <si>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</si>
  <si>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</si>
  <si>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</si>
  <si>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</si>
  <si>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</si>
  <si>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</si>
  <si>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</si>
  <si>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</si>
  <si>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</si>
  <si>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</si>
  <si>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</si>
  <si>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</si>
  <si>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</si>
  <si>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</si>
  <si>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</si>
  <si>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</si>
  <si>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</si>
  <si>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</si>
  <si>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</si>
  <si>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</si>
  <si>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</si>
  <si>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</si>
  <si>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</si>
  <si>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</si>
  <si>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</si>
  <si>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</si>
  <si>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</si>
  <si>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</si>
  <si>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</si>
  <si>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</si>
  <si>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</si>
  <si>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</si>
  <si>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</si>
  <si>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</si>
  <si>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</si>
  <si>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</si>
  <si>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</si>
  <si>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</si>
  <si>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</si>
  <si>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</si>
  <si>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</si>
  <si>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</si>
  <si>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</si>
  <si>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</si>
  <si>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</si>
  <si>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</si>
  <si>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</si>
  <si>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</si>
  <si>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</si>
  <si>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</si>
  <si>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</si>
  <si>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</si>
  <si>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</si>
  <si>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</si>
  <si>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</si>
  <si>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</si>
  <si>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</si>
  <si>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</si>
  <si>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</si>
  <si>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</si>
  <si>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</si>
  <si>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</si>
  <si>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</si>
  <si>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</si>
  <si>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</si>
  <si>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</si>
  <si>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</si>
  <si>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</si>
  <si>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</si>
  <si>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</si>
  <si>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</si>
  <si>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</si>
  <si>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</si>
  <si>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</si>
  <si>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</si>
  <si>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</si>
  <si>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</si>
  <si>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</si>
  <si>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</si>
  <si>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</si>
  <si>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</si>
  <si>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</si>
  <si>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</si>
  <si>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</si>
  <si>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</si>
  <si>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</si>
  <si>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</si>
  <si>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</si>
  <si>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</si>
  <si>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</si>
  <si>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</si>
  <si>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</si>
  <si>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</si>
  <si>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</si>
  <si>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</si>
  <si>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</si>
  <si>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</si>
  <si>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</si>
  <si>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</si>
  <si>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</si>
  <si>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</si>
  <si>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</si>
  <si>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</si>
  <si>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</si>
  <si>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</si>
  <si>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</si>
  <si>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</si>
  <si>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</si>
  <si>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</si>
  <si>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</si>
  <si>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</si>
  <si>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</si>
  <si>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</si>
  <si>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</si>
  <si>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</si>
  <si>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</si>
  <si>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</si>
  <si>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</si>
  <si>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</si>
  <si>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</si>
  <si>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</si>
  <si>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</si>
  <si>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</si>
  <si>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</si>
  <si>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</si>
  <si>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</si>
  <si>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</si>
  <si>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</si>
  <si>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</si>
  <si>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</si>
  <si>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</si>
  <si>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</si>
  <si>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</si>
  <si>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</si>
  <si>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</si>
  <si>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</si>
  <si>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</si>
  <si>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</si>
  <si>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</si>
  <si>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</si>
  <si>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</si>
  <si>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</si>
  <si>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</si>
  <si>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</si>
  <si>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</si>
  <si>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</si>
  <si>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</si>
  <si>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</si>
  <si>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</si>
  <si>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</si>
  <si>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</si>
  <si>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</si>
  <si>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</si>
  <si>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</si>
  <si>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</si>
  <si>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</si>
  <si>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</si>
  <si>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</si>
  <si>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</si>
  <si>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</si>
  <si>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</si>
  <si>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</si>
  <si>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</si>
  <si>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</si>
  <si>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</si>
  <si>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</si>
  <si>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</si>
  <si>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</si>
  <si>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</si>
  <si>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</si>
  <si>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</si>
  <si>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</si>
  <si>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</si>
  <si>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</si>
  <si>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</si>
  <si>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</si>
  <si>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</si>
  <si>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</si>
  <si>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</si>
  <si>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</si>
  <si>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</si>
  <si>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</si>
  <si>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</si>
  <si>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</si>
  <si>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</si>
  <si>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</si>
  <si>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</si>
  <si>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</si>
  <si>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</si>
  <si>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</si>
  <si>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</si>
  <si>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</si>
  <si>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</si>
  <si>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</si>
  <si>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</si>
  <si>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</si>
  <si>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</si>
  <si>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</si>
  <si>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</si>
  <si>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</si>
  <si>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</si>
  <si>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</si>
  <si>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</si>
  <si>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</si>
  <si>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</si>
  <si>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</si>
  <si>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</si>
  <si>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</si>
  <si>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</si>
  <si>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</si>
  <si>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</si>
  <si>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</si>
  <si>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</si>
  <si>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</si>
  <si>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</si>
  <si>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</si>
  <si>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</si>
  <si>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</si>
  <si>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</si>
  <si>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</si>
  <si>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</si>
  <si>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</si>
  <si>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</si>
  <si>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</si>
  <si>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</si>
  <si>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</si>
  <si>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</si>
  <si>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</si>
  <si>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</si>
  <si>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</si>
  <si>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</si>
  <si>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</si>
  <si>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</si>
  <si>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</si>
  <si>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</si>
  <si>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</si>
  <si>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</si>
  <si>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</si>
  <si>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</si>
  <si>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</si>
  <si>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</si>
  <si>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</si>
  <si>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</si>
  <si>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</si>
  <si>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</si>
  <si>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</si>
  <si>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</si>
  <si>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</si>
  <si>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</si>
  <si>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</si>
  <si>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</si>
  <si>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</si>
  <si>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</si>
  <si>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</si>
  <si>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</si>
  <si>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</si>
  <si>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</si>
  <si>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</si>
  <si>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</si>
  <si>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</si>
  <si>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</si>
  <si>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</si>
  <si>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</si>
  <si>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</si>
  <si>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</si>
  <si>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</si>
  <si>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</si>
  <si>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</si>
  <si>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</si>
  <si>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</si>
  <si>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</si>
  <si>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</si>
  <si>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</si>
  <si>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</si>
  <si>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</si>
  <si>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</si>
  <si>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</si>
  <si>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</si>
  <si>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</si>
  <si>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</si>
  <si>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</si>
  <si>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</si>
  <si>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</si>
  <si>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</si>
  <si>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</si>
  <si>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</si>
  <si>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</si>
  <si>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</si>
  <si>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</si>
  <si>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</si>
  <si>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</si>
  <si>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</si>
  <si>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</si>
  <si>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</si>
  <si>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</si>
  <si>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</si>
  <si>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</si>
  <si>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</si>
  <si>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</si>
  <si>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</si>
  <si>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</si>
  <si>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</si>
  <si>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</si>
  <si>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</si>
  <si>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</si>
  <si>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</si>
  <si>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</si>
  <si>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</si>
  <si>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</si>
  <si>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</si>
  <si>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</si>
  <si>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</si>
  <si>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</si>
  <si>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</si>
  <si>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</si>
  <si>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</si>
  <si>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</si>
  <si>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</si>
  <si>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</si>
  <si>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</si>
  <si>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</si>
  <si>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</si>
  <si>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</si>
  <si>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</si>
  <si>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</si>
  <si>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</si>
  <si>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</si>
  <si>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</si>
  <si>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</si>
  <si>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</si>
  <si>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</si>
  <si>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</si>
  <si>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</si>
  <si>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</si>
  <si>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</si>
  <si>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</si>
  <si>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</si>
  <si>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</si>
  <si>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</si>
  <si>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</si>
  <si>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</si>
  <si>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</si>
  <si>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</si>
  <si>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</si>
  <si>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</si>
  <si>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</si>
  <si>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</si>
  <si>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</si>
  <si>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</si>
  <si>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</si>
  <si>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</si>
  <si>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</si>
  <si>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</si>
  <si>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</si>
  <si>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</si>
  <si>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</si>
  <si>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</si>
  <si>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</si>
  <si>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</si>
  <si>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</si>
  <si>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</si>
  <si>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</si>
  <si>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</si>
  <si>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</si>
  <si>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</si>
  <si>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</si>
  <si>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</si>
  <si>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</si>
  <si>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</si>
  <si>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</si>
  <si>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</si>
  <si>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</si>
  <si>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</si>
  <si>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</si>
  <si>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</si>
  <si>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</si>
  <si>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</si>
  <si>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</si>
  <si>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</si>
  <si>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</si>
  <si>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</si>
  <si>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</si>
  <si>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</si>
  <si>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</si>
  <si>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</si>
  <si>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</si>
  <si>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</si>
  <si>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</si>
  <si>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</si>
  <si>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</si>
  <si>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</si>
  <si>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</si>
  <si>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</si>
  <si>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</si>
  <si>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</si>
  <si>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</si>
  <si>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</si>
  <si>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</si>
  <si>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</si>
  <si>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</si>
  <si>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</si>
  <si>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</si>
  <si>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</si>
  <si>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</si>
  <si>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</si>
  <si>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</si>
  <si>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</si>
  <si>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</si>
  <si>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</si>
  <si>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</si>
  <si>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</si>
  <si>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</si>
  <si>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</si>
  <si>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</si>
  <si>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</si>
  <si>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</si>
  <si>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</si>
  <si>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</si>
  <si>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</si>
  <si>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</si>
  <si>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</si>
  <si>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</si>
  <si>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</si>
  <si>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</si>
  <si>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</si>
  <si>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</si>
  <si>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</si>
  <si>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</si>
  <si>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</si>
  <si>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</si>
  <si>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</si>
  <si>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</si>
  <si>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</si>
  <si>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</si>
  <si>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</si>
  <si>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</si>
  <si>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</si>
  <si>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</si>
  <si>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</si>
  <si>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</si>
  <si>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</si>
  <si>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</si>
  <si>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</si>
  <si>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</si>
  <si>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</si>
  <si>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</si>
  <si>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</si>
  <si>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</si>
  <si>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</si>
  <si>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</si>
  <si>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</si>
  <si>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</si>
  <si>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</si>
  <si>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</si>
  <si>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</si>
  <si>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</si>
  <si>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</si>
  <si>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</si>
  <si>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</si>
  <si>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</si>
  <si>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</si>
  <si>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</si>
  <si>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</si>
  <si>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</si>
  <si>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</si>
  <si>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</si>
  <si>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</si>
  <si>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</si>
  <si>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</si>
  <si>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</si>
  <si>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</si>
  <si>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</si>
  <si>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</si>
  <si>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</si>
  <si>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</si>
  <si>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</si>
  <si>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</si>
  <si>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</si>
  <si>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</si>
  <si>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</si>
  <si>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</si>
  <si>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</si>
  <si>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</si>
  <si>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</si>
  <si>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</si>
  <si>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</si>
  <si>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</si>
  <si>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</si>
  <si>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</si>
  <si>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</si>
  <si>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</si>
  <si>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</si>
  <si>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</si>
  <si>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</si>
  <si>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</si>
  <si>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</si>
  <si>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</si>
  <si>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</si>
  <si>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</si>
  <si>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</si>
  <si>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</si>
  <si>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</si>
  <si>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</si>
  <si>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</si>
  <si>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</si>
  <si>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</si>
  <si>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</si>
  <si>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</si>
  <si>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</si>
  <si>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</si>
  <si>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</si>
  <si>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</si>
  <si>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</si>
  <si>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</si>
  <si>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</si>
  <si>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</si>
  <si>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</si>
  <si>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</si>
  <si>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</si>
  <si>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</si>
  <si>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</si>
  <si>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</si>
  <si>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</si>
  <si>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</si>
  <si>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</si>
  <si>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</si>
  <si>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</si>
  <si>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</si>
  <si>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</si>
  <si>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</si>
  <si>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</si>
  <si>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</si>
  <si>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</si>
  <si>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</si>
  <si>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</si>
  <si>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</si>
  <si>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</si>
  <si>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</si>
  <si>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</si>
  <si>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</si>
  <si>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</si>
  <si>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</si>
  <si>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</si>
  <si>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</si>
  <si>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</si>
  <si>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</si>
  <si>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</si>
  <si>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</si>
  <si>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</si>
  <si>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</si>
  <si>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</si>
  <si>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</si>
  <si>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</si>
  <si>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</si>
  <si>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</si>
  <si>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</si>
  <si>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</si>
  <si>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</si>
  <si>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</si>
  <si>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</si>
  <si>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</si>
  <si>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</si>
  <si>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</si>
  <si>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</si>
  <si>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</si>
  <si>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</si>
  <si>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</si>
  <si>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</si>
  <si>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</si>
  <si>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</si>
  <si>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</si>
  <si>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</si>
  <si>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</si>
  <si>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</si>
  <si>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</si>
  <si>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</si>
  <si>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</si>
  <si>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</si>
  <si>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</si>
  <si>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</si>
  <si>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</si>
  <si>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</si>
  <si>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</si>
  <si>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</si>
  <si>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</si>
  <si>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</si>
  <si>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</si>
  <si>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</si>
  <si>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</si>
  <si>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</si>
  <si>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</si>
  <si>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</si>
  <si>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</si>
  <si>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</si>
  <si>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</si>
  <si>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</si>
  <si>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</si>
  <si>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</si>
  <si>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</si>
  <si>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</si>
  <si>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</si>
  <si>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</si>
  <si>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</si>
  <si>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</si>
  <si>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</si>
  <si>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</si>
  <si>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</si>
  <si>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</si>
  <si>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</si>
  <si>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</si>
  <si>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</si>
  <si>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</si>
  <si>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</si>
  <si>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</si>
  <si>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</si>
  <si>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</si>
  <si>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</si>
  <si>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</si>
  <si>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</si>
  <si>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</si>
  <si>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</si>
  <si>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</si>
  <si>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</si>
  <si>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</si>
  <si>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</si>
  <si>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</si>
  <si>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</si>
  <si>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</si>
  <si>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</si>
  <si>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</si>
  <si>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</si>
  <si>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</si>
  <si>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</si>
  <si>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</si>
  <si>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</si>
  <si>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</si>
  <si>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</si>
  <si>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</si>
  <si>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</si>
  <si>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</si>
  <si>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</si>
  <si>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</si>
  <si>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</si>
  <si>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</si>
  <si>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</si>
  <si>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</si>
  <si>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</si>
  <si>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</si>
  <si>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</si>
  <si>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</si>
  <si>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</si>
  <si>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</si>
  <si>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</si>
  <si>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</si>
  <si>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</si>
  <si>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</si>
  <si>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</si>
  <si>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</si>
  <si>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</si>
  <si>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</si>
  <si>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</si>
  <si>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</si>
  <si>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</si>
  <si>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</si>
  <si>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</si>
  <si>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</si>
  <si>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</si>
  <si>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</si>
  <si>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</si>
  <si>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</si>
  <si>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</si>
  <si>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</si>
  <si>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</si>
  <si>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</si>
  <si>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</si>
  <si>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</si>
  <si>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</si>
  <si>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</si>
  <si>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</si>
  <si>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</si>
  <si>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</si>
  <si>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</si>
  <si>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</si>
  <si>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</si>
  <si>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</si>
  <si>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</si>
  <si>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</si>
  <si>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</si>
  <si>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</si>
  <si>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</si>
  <si>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</si>
  <si>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</si>
  <si>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</si>
  <si>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</si>
  <si>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</si>
  <si>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</si>
  <si>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</si>
  <si>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</si>
  <si>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</si>
  <si>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</si>
  <si>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</si>
  <si>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</si>
  <si>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</si>
  <si>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</si>
  <si>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</si>
  <si>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</si>
  <si>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</si>
  <si>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</si>
  <si>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</si>
  <si>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</si>
  <si>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</si>
  <si>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</si>
  <si>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</si>
  <si>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</si>
  <si>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</si>
  <si>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</si>
  <si>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</si>
  <si>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</si>
  <si>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</si>
  <si>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</si>
  <si>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</si>
  <si>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</si>
  <si>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</si>
  <si>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</si>
  <si>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</si>
  <si>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</si>
  <si>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</si>
  <si>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</si>
  <si>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</si>
  <si>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</si>
  <si>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</si>
  <si>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</si>
  <si>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</si>
  <si>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</si>
  <si>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</si>
  <si>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</si>
  <si>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</si>
  <si>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</si>
  <si>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</si>
  <si>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</si>
  <si>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</si>
  <si>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</si>
  <si>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</si>
  <si>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</si>
  <si>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</si>
  <si>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</si>
  <si>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</si>
  <si>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</si>
  <si>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</si>
  <si>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</si>
  <si>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</si>
  <si>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</si>
  <si>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</si>
  <si>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</si>
  <si>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</si>
  <si>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</si>
  <si>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</si>
  <si>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</si>
  <si>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</si>
  <si>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</si>
  <si>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</si>
  <si>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</si>
  <si>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</si>
  <si>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</si>
  <si>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</si>
  <si>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</si>
  <si>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</si>
  <si>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</si>
  <si>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</si>
  <si>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</si>
  <si>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</si>
  <si>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</si>
  <si>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</si>
  <si>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</si>
  <si>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</si>
  <si>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</si>
  <si>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</si>
  <si>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</si>
  <si>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</si>
  <si>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</si>
  <si>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</si>
  <si>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</si>
  <si>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</si>
  <si>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</si>
  <si>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</si>
  <si>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</si>
  <si>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</si>
  <si>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</si>
  <si>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</si>
  <si>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</si>
  <si>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</si>
  <si>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</si>
  <si>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</si>
  <si>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</si>
  <si>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</si>
  <si>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</si>
  <si>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</si>
  <si>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</si>
  <si>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</si>
  <si>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</si>
  <si>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</si>
  <si>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</si>
  <si>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</si>
  <si>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</si>
  <si>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</si>
  <si>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</si>
  <si>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</si>
  <si>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</si>
  <si>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</si>
  <si>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</si>
  <si>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</si>
  <si>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</si>
  <si>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</si>
  <si>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</si>
  <si>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</si>
  <si>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</si>
  <si>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</si>
  <si>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</si>
  <si>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</si>
  <si>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</si>
  <si>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</si>
  <si>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</si>
  <si>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</si>
  <si>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</si>
  <si>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</si>
  <si>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</si>
  <si>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</si>
  <si>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</si>
  <si>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</si>
  <si>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</si>
  <si>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</si>
  <si>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</si>
  <si>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</si>
  <si>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</si>
  <si>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</si>
  <si>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</si>
  <si>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</si>
  <si>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</si>
  <si>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</si>
  <si>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</si>
  <si>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</si>
  <si>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</si>
  <si>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</si>
  <si>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</si>
  <si>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</si>
  <si>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</si>
  <si>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</si>
  <si>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</si>
  <si>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</si>
  <si>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</si>
  <si>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</si>
  <si>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</si>
  <si>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</si>
  <si>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</si>
  <si>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</si>
  <si>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</si>
  <si>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</si>
  <si>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</si>
  <si>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</si>
  <si>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</si>
  <si>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</si>
  <si>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</si>
  <si>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</si>
  <si>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</si>
  <si>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</si>
  <si>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</si>
  <si>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</si>
  <si>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</si>
  <si>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</si>
  <si>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</si>
  <si>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</si>
  <si>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</si>
  <si>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</si>
  <si>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</si>
  <si>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</si>
  <si>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</si>
  <si>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</si>
  <si>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</si>
  <si>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</si>
  <si>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</si>
  <si>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</si>
  <si>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</si>
  <si>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</si>
  <si>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</si>
  <si>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</si>
  <si>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</si>
  <si>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</si>
  <si>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</si>
  <si>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</si>
  <si>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</si>
  <si>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</si>
  <si>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</si>
  <si>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</si>
  <si>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</si>
  <si>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</si>
  <si>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</si>
  <si>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</si>
  <si>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</si>
  <si>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</si>
  <si>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</si>
  <si>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</si>
  <si>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</si>
  <si>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</si>
  <si>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</si>
  <si>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</si>
  <si>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</si>
  <si>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</si>
  <si>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</si>
  <si>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</si>
  <si>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</si>
  <si>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</si>
  <si>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</si>
  <si>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</si>
  <si>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</si>
  <si>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</si>
  <si>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</si>
  <si>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</si>
  <si>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</si>
  <si>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</si>
  <si>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</si>
  <si>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</si>
  <si>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</si>
  <si>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</si>
  <si>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</si>
  <si>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</si>
  <si>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</si>
  <si>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</si>
  <si>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</si>
  <si>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</si>
  <si>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</si>
  <si>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</si>
  <si>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</si>
  <si>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</si>
  <si>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</si>
  <si>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</si>
  <si>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</si>
  <si>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</si>
  <si>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</si>
  <si>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</si>
  <si>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</si>
  <si>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</si>
  <si>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</si>
  <si>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</si>
  <si>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</si>
  <si>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</si>
  <si>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</si>
  <si>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</si>
  <si>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</si>
  <si>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</si>
  <si>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</si>
  <si>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</si>
  <si>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</si>
  <si>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</si>
  <si>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</si>
  <si>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</si>
  <si>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</si>
  <si>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</si>
  <si>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</si>
  <si>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</si>
  <si>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</si>
  <si>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</si>
  <si>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</si>
  <si>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</si>
  <si>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</si>
  <si>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</si>
  <si>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</si>
  <si>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</si>
  <si>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</si>
  <si>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</si>
  <si>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</si>
  <si>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</si>
  <si>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</si>
  <si>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</si>
  <si>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</si>
  <si>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</si>
  <si>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</si>
  <si>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</si>
  <si>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</si>
  <si>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</si>
  <si>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</si>
  <si>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</si>
  <si>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</si>
  <si>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</si>
  <si>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</si>
  <si>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</si>
  <si>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</si>
  <si>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</si>
  <si>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</si>
  <si>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</si>
  <si>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</si>
  <si>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</si>
  <si>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</si>
  <si>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</si>
  <si>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</si>
  <si>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</si>
  <si>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</si>
  <si>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</si>
  <si>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</si>
  <si>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</si>
  <si>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</si>
  <si>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</si>
  <si>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</si>
  <si>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</si>
  <si>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</si>
  <si>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</si>
  <si>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</si>
  <si>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</si>
  <si>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</si>
  <si>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</si>
  <si>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</si>
  <si>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</si>
  <si>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</si>
  <si>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</si>
  <si>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</si>
  <si>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</si>
  <si>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</si>
  <si>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</si>
  <si>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</si>
  <si>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</si>
  <si>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</si>
  <si>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</si>
  <si>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</si>
  <si>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</si>
  <si>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</si>
  <si>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</si>
  <si>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</si>
  <si>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</si>
  <si>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</si>
  <si>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</si>
  <si>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</si>
  <si>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</si>
  <si>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</si>
  <si>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</si>
  <si>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</si>
  <si>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</si>
  <si>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</si>
  <si>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</si>
  <si>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</si>
  <si>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</si>
  <si>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</si>
  <si>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</si>
  <si>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</si>
  <si>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</si>
  <si>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</si>
  <si>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</si>
  <si>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</si>
  <si>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</si>
  <si>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</si>
  <si>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</si>
  <si>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</si>
  <si>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</si>
  <si>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</si>
  <si>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</si>
  <si>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</si>
  <si>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</si>
  <si>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</si>
  <si>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</si>
  <si>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</si>
  <si>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</si>
  <si>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</si>
  <si>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</si>
  <si>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</si>
  <si>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</si>
  <si>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</si>
  <si>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</si>
  <si>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</si>
  <si>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</si>
  <si>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</si>
  <si>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</si>
  <si>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</si>
  <si>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</si>
  <si>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</si>
  <si>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</si>
  <si>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</si>
  <si>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</si>
  <si>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</si>
  <si>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</si>
  <si>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</si>
  <si>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</si>
  <si>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</si>
  <si>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</si>
  <si>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</si>
  <si>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</si>
  <si>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</si>
  <si>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</si>
  <si>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</si>
  <si>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</si>
  <si>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</si>
  <si>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</si>
  <si>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</si>
  <si>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</si>
  <si>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</si>
  <si>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</si>
  <si>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</si>
  <si>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</si>
  <si>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</si>
  <si>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</si>
  <si>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</si>
  <si>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</si>
  <si>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</si>
  <si>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</si>
  <si>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</si>
  <si>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</si>
  <si>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</si>
  <si>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</si>
  <si>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</si>
  <si>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</si>
  <si>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</si>
  <si>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</si>
  <si>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</si>
  <si>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</si>
  <si>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</si>
  <si>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</si>
  <si>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</si>
  <si>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</si>
  <si>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</si>
  <si>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</si>
  <si>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</si>
  <si>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</si>
  <si>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</si>
  <si>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</si>
  <si>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</si>
  <si>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</si>
  <si>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</si>
  <si>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</si>
  <si>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</si>
  <si>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</si>
  <si>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</si>
  <si>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</si>
  <si>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</si>
  <si>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</si>
  <si>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</si>
  <si>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</si>
  <si>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</si>
  <si>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</si>
  <si>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</si>
  <si>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</si>
  <si>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</si>
  <si>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</si>
  <si>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</si>
  <si>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</si>
  <si>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</si>
  <si>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</si>
  <si>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</si>
  <si>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</si>
  <si>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</si>
  <si>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</si>
  <si>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</si>
  <si>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</si>
  <si>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</si>
  <si>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</si>
  <si>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</si>
  <si>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</si>
  <si>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</si>
  <si>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</si>
  <si>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</si>
  <si>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</si>
  <si>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</si>
  <si>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</si>
  <si>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</si>
  <si>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</si>
  <si>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</si>
  <si>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</si>
  <si>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</si>
  <si>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</si>
  <si>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</si>
  <si>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</si>
  <si>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</si>
  <si>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</si>
  <si>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</si>
  <si>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</si>
  <si>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</si>
  <si>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</si>
  <si>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</si>
  <si>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</si>
  <si>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</si>
  <si>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</si>
  <si>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</si>
  <si>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</si>
  <si>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</si>
  <si>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</si>
  <si>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</si>
  <si>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</si>
  <si>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</si>
  <si>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</si>
  <si>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</si>
  <si>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</si>
  <si>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</si>
  <si>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</si>
  <si>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</si>
  <si>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</si>
  <si>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</si>
  <si>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</si>
  <si>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</si>
  <si>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</si>
  <si>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</si>
  <si>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</si>
  <si>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</si>
  <si>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</si>
  <si>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</si>
  <si>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</si>
  <si>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</si>
  <si>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</si>
  <si>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</si>
  <si>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</si>
  <si>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</si>
  <si>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</si>
  <si>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</si>
  <si>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</si>
  <si>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</si>
  <si>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</si>
  <si>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</si>
  <si>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</si>
  <si>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</si>
  <si>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</si>
  <si>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</si>
  <si>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</si>
  <si>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</si>
  <si>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</si>
  <si>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</si>
  <si>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</si>
  <si>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</si>
  <si>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</si>
  <si>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</si>
  <si>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</si>
  <si>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</si>
  <si>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</si>
  <si>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</si>
  <si>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</si>
  <si>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</si>
  <si>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</si>
  <si>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</si>
  <si>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</si>
  <si>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</si>
  <si>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</si>
  <si>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</si>
  <si>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</si>
  <si>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</si>
  <si>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</si>
  <si>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</si>
  <si>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</si>
  <si>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</si>
  <si>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</si>
  <si>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</si>
  <si>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</si>
  <si>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</si>
  <si>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</si>
  <si>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</si>
  <si>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</si>
  <si>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</si>
  <si>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</si>
  <si>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</si>
  <si>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</si>
  <si>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</si>
  <si>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</si>
  <si>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</si>
  <si>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</si>
  <si>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</si>
  <si>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</si>
  <si>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</si>
  <si>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</si>
  <si>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</si>
  <si>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</si>
  <si>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</si>
  <si>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</si>
  <si>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</si>
  <si>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</si>
  <si>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</si>
  <si>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</si>
  <si>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</si>
  <si>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</si>
  <si>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</si>
  <si>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</si>
  <si>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</si>
  <si>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</si>
  <si>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</si>
  <si>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</si>
  <si>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</si>
  <si>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</si>
  <si>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</si>
  <si>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</si>
  <si>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</si>
  <si>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</si>
  <si>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</si>
  <si>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</si>
  <si>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</si>
  <si>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</si>
  <si>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</si>
  <si>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</si>
  <si>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</si>
  <si>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</si>
  <si>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</si>
  <si>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</si>
  <si>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</si>
  <si>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</si>
  <si>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</si>
  <si>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</si>
  <si>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</si>
  <si>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</si>
  <si>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</si>
  <si>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</si>
  <si>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</si>
  <si>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</si>
  <si>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</si>
  <si>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</si>
  <si>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</si>
  <si>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</si>
  <si>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</si>
  <si>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</si>
  <si>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</si>
  <si>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</si>
  <si>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</si>
  <si>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</si>
  <si>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</si>
  <si>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</si>
  <si>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</si>
  <si>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</si>
  <si>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</si>
  <si>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</si>
  <si>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</si>
  <si>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</si>
  <si>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</si>
  <si>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</si>
  <si>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</si>
  <si>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</si>
  <si>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</si>
  <si>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</si>
  <si>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</si>
  <si>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</si>
  <si>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</si>
  <si>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</si>
  <si>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</si>
  <si>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</si>
  <si>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</si>
  <si>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</si>
  <si>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</si>
  <si>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</si>
  <si>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</si>
  <si>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</si>
  <si>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</si>
  <si>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</si>
  <si>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</si>
  <si>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</si>
  <si>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</si>
  <si>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</si>
  <si>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</si>
  <si>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</si>
  <si>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</si>
  <si>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</si>
  <si>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</si>
  <si>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</si>
  <si>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</si>
  <si>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</si>
  <si>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</si>
  <si>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</si>
  <si>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</si>
  <si>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</si>
  <si>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</si>
  <si>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</si>
  <si>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</si>
  <si>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</si>
  <si>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</si>
  <si>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</si>
  <si>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</si>
  <si>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</si>
  <si>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</si>
  <si>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</si>
  <si>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</si>
  <si>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</si>
  <si>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</si>
  <si>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</si>
  <si>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</si>
  <si>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</si>
  <si>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</si>
  <si>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</si>
  <si>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</si>
  <si>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</si>
  <si>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</si>
  <si>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</si>
  <si>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</si>
  <si>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</si>
  <si>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</si>
  <si>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</si>
  <si>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</si>
  <si>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</si>
  <si>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</si>
  <si>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</si>
  <si>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</si>
  <si>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</si>
  <si>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</si>
  <si>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</si>
  <si>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</si>
  <si>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</si>
  <si>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</si>
  <si>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</si>
  <si>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</si>
  <si>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</si>
  <si>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</si>
  <si>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</si>
  <si>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</si>
  <si>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</si>
  <si>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</si>
  <si>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</si>
  <si>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</si>
  <si>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</si>
  <si>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</si>
  <si>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</si>
  <si>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</si>
  <si>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</si>
  <si>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</si>
  <si>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</si>
  <si>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</si>
  <si>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</si>
  <si>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</si>
  <si>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</si>
  <si>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</si>
  <si>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</si>
  <si>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</si>
  <si>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</si>
  <si>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</si>
  <si>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</si>
  <si>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</si>
  <si>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</si>
  <si>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</si>
  <si>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</si>
  <si>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</si>
  <si>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</si>
  <si>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</si>
  <si>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</si>
  <si>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</si>
  <si>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</si>
  <si>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</si>
  <si>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</si>
  <si>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</si>
  <si>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</si>
  <si>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</si>
  <si>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</si>
  <si>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</si>
  <si>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</si>
  <si>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</si>
  <si>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</si>
  <si>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</si>
  <si>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</si>
  <si>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</si>
  <si>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</si>
  <si>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</si>
  <si>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</si>
  <si>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</si>
  <si>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</si>
  <si>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</si>
  <si>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</si>
  <si>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</si>
  <si>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</si>
  <si>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</si>
  <si>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</si>
  <si>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</si>
  <si>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</si>
  <si>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</si>
  <si>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</si>
  <si>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</si>
  <si>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</si>
  <si>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</si>
  <si>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</si>
  <si>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</si>
  <si>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</si>
  <si>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</si>
  <si>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</si>
  <si>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</si>
  <si>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</si>
  <si>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</si>
  <si>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</si>
  <si>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</si>
  <si>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</si>
  <si>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</si>
  <si>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</si>
  <si>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</si>
  <si>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</si>
  <si>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</si>
  <si>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</si>
  <si>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</si>
  <si>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</si>
  <si>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</si>
  <si>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</si>
  <si>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</si>
  <si>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</si>
  <si>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</si>
  <si>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</si>
  <si>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</si>
  <si>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</si>
  <si>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</si>
  <si>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</si>
  <si>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</si>
  <si>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</si>
  <si>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</si>
  <si>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</si>
  <si>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</si>
  <si>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</si>
  <si>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</si>
  <si>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</si>
  <si>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</si>
  <si>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</si>
  <si>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</si>
  <si>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</si>
  <si>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</si>
  <si>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</si>
  <si>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</si>
  <si>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</si>
  <si>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</si>
  <si>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</si>
  <si>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</si>
  <si>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</si>
  <si>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</si>
  <si>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</si>
  <si>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</si>
  <si>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</si>
  <si>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</si>
  <si>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</si>
  <si>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</si>
  <si>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</si>
  <si>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</si>
  <si>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</si>
  <si>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</si>
  <si>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</si>
  <si>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</si>
  <si>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</si>
  <si>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</si>
  <si>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</si>
  <si>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</si>
  <si>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</si>
  <si>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</si>
  <si>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</si>
  <si>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</si>
  <si>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</si>
  <si>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</si>
  <si>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</si>
  <si>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</si>
  <si>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</si>
  <si>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</si>
  <si>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</si>
  <si>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</si>
  <si>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</si>
  <si>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</si>
  <si>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</si>
  <si>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</si>
  <si>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</si>
  <si>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</si>
  <si>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</si>
  <si>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</si>
  <si>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</si>
  <si>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</si>
  <si>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</si>
  <si>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</si>
  <si>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</si>
  <si>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</si>
  <si>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</si>
  <si>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</si>
  <si>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</si>
  <si>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</si>
  <si>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</si>
  <si>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</si>
  <si>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</si>
  <si>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</si>
  <si>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</si>
  <si>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</si>
  <si>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</si>
  <si>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</si>
  <si>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</si>
  <si>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</si>
  <si>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</si>
  <si>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</si>
  <si>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</si>
  <si>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</si>
  <si>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</si>
  <si>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</si>
  <si>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</si>
  <si>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</si>
  <si>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</si>
  <si>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</si>
  <si>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</si>
  <si>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</si>
  <si>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</si>
  <si>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</si>
  <si>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</si>
  <si>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</si>
  <si>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</si>
  <si>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</si>
  <si>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</si>
  <si>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</si>
  <si>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</si>
  <si>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</si>
  <si>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</si>
  <si>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</si>
  <si>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</si>
  <si>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</si>
  <si>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</si>
  <si>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</si>
  <si>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</si>
  <si>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</si>
  <si>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</si>
  <si>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</si>
  <si>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</si>
  <si>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</si>
  <si>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</si>
  <si>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</si>
  <si>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</si>
  <si>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</si>
  <si>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</si>
  <si>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</si>
  <si>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</si>
  <si>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</si>
  <si>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</si>
  <si>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</si>
  <si>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</si>
  <si>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</si>
  <si>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</si>
  <si>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</si>
  <si>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</si>
  <si>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</si>
  <si>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</si>
  <si>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</si>
  <si>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</si>
  <si>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</si>
  <si>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</si>
  <si>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</si>
  <si>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</si>
  <si>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</si>
  <si>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</si>
  <si>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</si>
  <si>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</si>
  <si>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</si>
  <si>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</si>
  <si>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</si>
  <si>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</si>
  <si>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</si>
  <si>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</si>
  <si>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</si>
  <si>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</si>
  <si>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</si>
  <si>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</si>
  <si>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</si>
  <si>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</si>
  <si>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</si>
  <si>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</si>
  <si>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</si>
  <si>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</si>
  <si>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</si>
  <si>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</si>
  <si>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</si>
  <si>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</si>
  <si>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</si>
  <si>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</si>
  <si>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</si>
  <si>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</si>
  <si>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</si>
  <si>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</si>
  <si>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</si>
  <si>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</si>
  <si>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</si>
  <si>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</si>
  <si>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</si>
  <si>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</si>
  <si>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</si>
  <si>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</si>
  <si>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</si>
  <si>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</si>
  <si>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</si>
  <si>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</si>
  <si>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</si>
  <si>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</si>
  <si>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</si>
  <si>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</si>
  <si>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</si>
  <si>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</si>
  <si>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</si>
  <si>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</si>
  <si>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</si>
  <si>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</si>
  <si>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</si>
  <si>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</si>
  <si>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</si>
  <si>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</si>
  <si>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</si>
  <si>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</si>
  <si>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</si>
  <si>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</si>
  <si>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</si>
  <si>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</si>
  <si>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</si>
  <si>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</si>
  <si>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</si>
  <si>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</si>
  <si>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</si>
  <si>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</si>
  <si>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</si>
  <si>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</si>
  <si>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</si>
  <si>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</si>
  <si>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</si>
  <si>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</si>
  <si>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</si>
  <si>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</si>
  <si>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</si>
  <si>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</si>
  <si>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</si>
  <si>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</si>
  <si>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</si>
  <si>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</si>
  <si>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</si>
  <si>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</si>
  <si>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</si>
  <si>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</si>
  <si>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</si>
  <si>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</si>
  <si>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</si>
  <si>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</si>
  <si>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</si>
  <si>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</si>
  <si>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</si>
  <si>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</si>
  <si>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</si>
  <si>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</si>
  <si>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</si>
  <si>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</si>
  <si>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</si>
  <si>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</si>
  <si>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</si>
  <si>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</si>
  <si>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</si>
  <si>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</si>
  <si>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</si>
  <si>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</si>
  <si>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</si>
  <si>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</si>
  <si>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</si>
  <si>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</si>
  <si>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</si>
  <si>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</si>
  <si>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</si>
  <si>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</si>
  <si>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</si>
  <si>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</si>
  <si>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</si>
  <si>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</si>
  <si>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</si>
  <si>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</si>
  <si>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</si>
  <si>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</si>
  <si>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</si>
  <si>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</si>
  <si>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</si>
  <si>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</si>
  <si>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</si>
  <si>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</si>
  <si>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</si>
  <si>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</si>
  <si>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</si>
  <si>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</si>
  <si>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</si>
  <si>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</si>
  <si>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</si>
  <si>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</si>
  <si>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</si>
  <si>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</si>
  <si>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</si>
  <si>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</si>
  <si>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</si>
  <si>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</si>
  <si>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</si>
  <si>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</si>
  <si>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</si>
  <si>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</si>
  <si>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</si>
  <si>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</si>
  <si>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</si>
  <si>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</si>
  <si>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</si>
  <si>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</si>
  <si>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</si>
  <si>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</si>
  <si>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</si>
  <si>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</si>
  <si>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</si>
  <si>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</si>
  <si>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</si>
  <si>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</si>
  <si>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</si>
  <si>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</si>
  <si>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</si>
  <si>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</si>
  <si>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</si>
  <si>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</si>
  <si>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</si>
  <si>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</si>
  <si>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</si>
  <si>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</si>
  <si>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</si>
  <si>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</si>
  <si>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</si>
  <si>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</si>
  <si>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</si>
  <si>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</si>
  <si>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</si>
  <si>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</si>
  <si>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</si>
  <si>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</si>
  <si>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</si>
  <si>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</si>
  <si>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</si>
  <si>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</si>
  <si>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</si>
  <si>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</si>
  <si>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</si>
  <si>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</si>
  <si>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</si>
  <si>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</si>
  <si>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</si>
  <si>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</si>
  <si>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</si>
  <si>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</si>
  <si>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</si>
  <si>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</si>
  <si>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</si>
  <si>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</si>
  <si>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</si>
  <si>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</si>
  <si>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</si>
  <si>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</si>
  <si>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</si>
  <si>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</si>
  <si>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</si>
  <si>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</si>
  <si>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</si>
  <si>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</si>
  <si>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</si>
  <si>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</si>
  <si>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</si>
  <si>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</si>
  <si>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</si>
  <si>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</si>
  <si>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</si>
  <si>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</si>
  <si>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</si>
  <si>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</si>
  <si>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</si>
  <si>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</si>
  <si>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</si>
  <si>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</si>
  <si>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</si>
  <si>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</si>
  <si>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</si>
  <si>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</si>
  <si>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</si>
  <si>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</si>
  <si>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</si>
  <si>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</si>
  <si>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</si>
  <si>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</si>
  <si>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</si>
  <si>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</si>
  <si>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</si>
  <si>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</si>
  <si>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</si>
  <si>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</si>
  <si>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</si>
  <si>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</si>
  <si>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</si>
  <si>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</si>
  <si>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</si>
  <si>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</si>
  <si>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</si>
  <si>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</si>
  <si>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</si>
  <si>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</si>
  <si>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</si>
  <si>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</si>
  <si>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</si>
  <si>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</si>
  <si>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</si>
  <si>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</si>
  <si>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</si>
  <si>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</si>
  <si>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</si>
  <si>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</si>
  <si>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</si>
  <si>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</si>
  <si>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</si>
  <si>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</si>
  <si>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</si>
  <si>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</si>
  <si>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</si>
  <si>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</si>
  <si>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</si>
  <si>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</si>
  <si>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</si>
  <si>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</si>
  <si>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</si>
  <si>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</si>
  <si>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</si>
  <si>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</si>
  <si>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</si>
  <si>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</si>
  <si>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</si>
  <si>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</si>
  <si>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</si>
  <si>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</si>
  <si>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</si>
  <si>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</si>
  <si>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</si>
  <si>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</si>
  <si>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</si>
  <si>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</si>
  <si>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</si>
  <si>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</si>
  <si>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</si>
  <si>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</si>
  <si>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</si>
  <si>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</si>
  <si>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</si>
  <si>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</si>
  <si>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</si>
  <si>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</si>
  <si>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</si>
  <si>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</si>
  <si>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</si>
  <si>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</si>
  <si>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</si>
  <si>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</si>
  <si>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</si>
  <si>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</si>
  <si>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</si>
  <si>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</si>
  <si>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</si>
  <si>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</si>
  <si>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</si>
  <si>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</si>
  <si>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</si>
  <si>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</si>
  <si>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</si>
  <si>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</si>
  <si>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</si>
  <si>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</si>
  <si>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</si>
  <si>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</si>
  <si>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</si>
  <si>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</si>
  <si>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</si>
  <si>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</si>
  <si>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</si>
  <si>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</si>
  <si>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</si>
  <si>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</si>
  <si>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</si>
  <si>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</si>
  <si>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</si>
  <si>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</si>
  <si>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</si>
  <si>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</si>
  <si>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</si>
  <si>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</si>
  <si>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</si>
  <si>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</si>
  <si>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</si>
  <si>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</si>
  <si>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</si>
  <si>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</si>
  <si>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</si>
  <si>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</si>
  <si>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</si>
  <si>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</si>
  <si>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</si>
  <si>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</si>
  <si>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</si>
  <si>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</si>
  <si>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</si>
  <si>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</si>
  <si>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</si>
  <si>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</si>
  <si>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</si>
  <si>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</si>
  <si>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</si>
  <si>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</si>
  <si>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</si>
  <si>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</si>
  <si>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</si>
  <si>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</si>
  <si>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</si>
  <si>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</si>
  <si>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</si>
  <si>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</si>
  <si>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</si>
  <si>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</si>
  <si>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</si>
  <si>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</si>
  <si>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</si>
  <si>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</si>
  <si>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</si>
  <si>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</si>
  <si>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</si>
  <si>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</si>
  <si>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</si>
  <si>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</si>
  <si>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</si>
  <si>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</si>
  <si>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</si>
  <si>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</si>
  <si>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</si>
  <si>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</si>
  <si>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</si>
  <si>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</si>
  <si>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</si>
  <si>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</si>
  <si>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</si>
  <si>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</si>
  <si>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</si>
  <si>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</si>
  <si>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</si>
  <si>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</si>
  <si>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</si>
  <si>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</si>
  <si>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</si>
  <si>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</si>
  <si>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</si>
  <si>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</si>
  <si>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</si>
  <si>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</si>
  <si>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</si>
  <si>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</si>
  <si>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</si>
  <si>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</si>
  <si>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</si>
  <si>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</si>
  <si>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</si>
  <si>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</si>
  <si>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</si>
  <si>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</si>
  <si>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</si>
  <si>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</si>
  <si>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</si>
  <si>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</si>
  <si>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</si>
  <si>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</si>
  <si>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</si>
  <si>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</si>
  <si>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</si>
  <si>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</si>
  <si>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</si>
  <si>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</si>
  <si>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</si>
  <si>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</si>
  <si>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</si>
  <si>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</si>
  <si>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</si>
  <si>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</si>
  <si>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</si>
  <si>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</si>
  <si>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</si>
  <si>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</si>
  <si>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</si>
  <si>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</si>
  <si>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</si>
  <si>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</si>
  <si>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</si>
  <si>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</si>
  <si>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</si>
  <si>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</si>
  <si>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</si>
  <si>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</si>
  <si>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</si>
  <si>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</si>
  <si>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</si>
  <si>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</si>
  <si>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</si>
  <si>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</si>
  <si>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</si>
  <si>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</si>
  <si>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</si>
  <si>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</si>
  <si>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</si>
  <si>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</si>
  <si>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</si>
  <si>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</si>
  <si>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</si>
  <si>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</si>
  <si>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</si>
  <si>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</si>
  <si>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</si>
  <si>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</si>
  <si>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</si>
  <si>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</si>
  <si>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</si>
  <si>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</si>
  <si>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</si>
  <si>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</si>
  <si>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</si>
  <si>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</si>
  <si>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</si>
  <si>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</si>
  <si>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</si>
  <si>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</si>
  <si>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</si>
  <si>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</si>
  <si>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</si>
  <si>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</si>
  <si>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</si>
  <si>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</si>
  <si>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</si>
  <si>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</si>
  <si>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</si>
  <si>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</si>
  <si>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</si>
  <si>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</si>
  <si>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</si>
  <si>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</si>
  <si>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</si>
  <si>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</si>
  <si>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</si>
  <si>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</si>
  <si>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</si>
  <si>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</si>
  <si>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</si>
  <si>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</si>
  <si>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</si>
  <si>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</si>
  <si>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</si>
  <si>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</si>
  <si>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</si>
  <si>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</si>
  <si>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</si>
  <si>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</si>
  <si>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</si>
  <si>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</si>
  <si>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</si>
  <si>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</si>
  <si>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</si>
  <si>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</si>
  <si>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</si>
  <si>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</si>
  <si>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</si>
  <si>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</si>
  <si>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</si>
  <si>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</si>
  <si>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</si>
  <si>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</si>
  <si>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</si>
  <si>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</si>
  <si>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</si>
  <si>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</si>
  <si>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</si>
  <si>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</si>
  <si>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</si>
  <si>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</si>
  <si>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</si>
  <si>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</si>
  <si>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</si>
  <si>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</si>
  <si>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</si>
  <si>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</si>
  <si>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</si>
  <si>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</si>
  <si>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</si>
  <si>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</si>
  <si>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</si>
  <si>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</si>
  <si>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</si>
  <si>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</si>
  <si>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</si>
  <si>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</si>
  <si>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</si>
  <si>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</si>
  <si>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</si>
  <si>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</si>
  <si>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</si>
  <si>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</si>
  <si>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</si>
  <si>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</si>
  <si>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</si>
  <si>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</si>
  <si>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</si>
  <si>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</si>
  <si>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</si>
  <si>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</si>
  <si>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</si>
  <si>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</si>
  <si>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</si>
  <si>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</si>
  <si>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</si>
  <si>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</si>
  <si>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</si>
  <si>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</si>
  <si>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</si>
  <si>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</si>
  <si>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</si>
  <si>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</si>
  <si>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</si>
  <si>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</si>
  <si>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</si>
  <si>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</si>
  <si>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</si>
  <si>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</si>
  <si>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</si>
  <si>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</si>
  <si>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</si>
  <si>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</si>
  <si>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</si>
  <si>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</si>
  <si>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</si>
  <si>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</si>
  <si>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</si>
  <si>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</si>
  <si>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</si>
  <si>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</si>
  <si>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</si>
  <si>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</si>
  <si>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</si>
  <si>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</si>
  <si>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</si>
  <si>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</si>
  <si>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</si>
  <si>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</si>
  <si>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</si>
  <si>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</si>
  <si>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</si>
  <si>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</si>
  <si>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</si>
  <si>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</si>
  <si>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</si>
  <si>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</si>
  <si>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</si>
  <si>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</si>
  <si>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</si>
  <si>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</si>
  <si>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</si>
  <si>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</si>
  <si>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</si>
  <si>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</si>
  <si>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</si>
  <si>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</si>
  <si>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</si>
  <si>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</si>
  <si>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</si>
  <si>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</si>
  <si>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</si>
  <si>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</si>
  <si>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</si>
  <si>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</si>
  <si>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</si>
  <si>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</si>
  <si>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</si>
  <si>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</si>
  <si>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</si>
  <si>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</si>
  <si>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</si>
  <si>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</si>
  <si>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</si>
  <si>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</si>
  <si>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</si>
  <si>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</si>
  <si>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</si>
  <si>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</si>
  <si>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</si>
  <si>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</si>
  <si>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</si>
  <si>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</si>
  <si>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</si>
  <si>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</si>
  <si>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</si>
  <si>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</si>
  <si>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</si>
  <si>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</si>
  <si>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</si>
  <si>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</si>
  <si>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</si>
  <si>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</si>
  <si>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</si>
  <si>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</si>
  <si>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</si>
  <si>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</si>
  <si>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</si>
  <si>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</si>
  <si>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</si>
  <si>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</si>
  <si>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</si>
  <si>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</si>
  <si>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</si>
  <si>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</si>
  <si>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</si>
  <si>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</si>
  <si>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</si>
  <si>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</si>
  <si>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</si>
  <si>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</si>
  <si>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</si>
  <si>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</si>
  <si>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</si>
  <si>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</si>
  <si>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</si>
  <si>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</si>
  <si>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</si>
  <si>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</si>
  <si>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</si>
  <si>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</si>
  <si>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</si>
  <si>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</si>
  <si>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</si>
  <si>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</si>
  <si>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</si>
  <si>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</si>
  <si>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</si>
  <si>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</si>
  <si>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</si>
  <si>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</si>
  <si>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</si>
  <si>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</si>
  <si>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</si>
  <si>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</si>
  <si>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</si>
  <si>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</si>
  <si>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</si>
  <si>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</si>
  <si>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</si>
  <si>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</si>
  <si>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</si>
  <si>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</si>
  <si>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</si>
  <si>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</si>
  <si>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</si>
  <si>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</si>
  <si>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</si>
  <si>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</si>
  <si>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</si>
  <si>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</si>
  <si>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</si>
  <si>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</si>
  <si>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</si>
  <si>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</si>
  <si>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</si>
  <si>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</si>
  <si>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</si>
  <si>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</si>
  <si>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</si>
  <si>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</si>
  <si>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</si>
  <si>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</si>
  <si>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</si>
  <si>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</si>
  <si>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</si>
  <si>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</si>
  <si>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</si>
  <si>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</si>
  <si>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</si>
  <si>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</si>
  <si>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</si>
  <si>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</si>
  <si>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</si>
  <si>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</si>
  <si>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</si>
  <si>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</si>
  <si>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</si>
  <si>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</si>
  <si>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</si>
  <si>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</si>
  <si>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</si>
  <si>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</si>
  <si>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</si>
  <si>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</si>
  <si>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</si>
  <si>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</si>
  <si>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</si>
  <si>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</si>
  <si>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</si>
  <si>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</si>
  <si>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</si>
  <si>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</si>
  <si>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</si>
  <si>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</si>
  <si>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</si>
  <si>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</si>
  <si>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</si>
  <si>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</si>
  <si>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</si>
  <si>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</si>
  <si>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</si>
  <si>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</si>
  <si>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</si>
  <si>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</si>
  <si>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</si>
  <si>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</si>
  <si>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</si>
  <si>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</si>
  <si>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</si>
  <si>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</si>
  <si>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</si>
  <si>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</si>
  <si>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</si>
  <si>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</si>
  <si>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</si>
  <si>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</si>
  <si>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</si>
  <si>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</si>
  <si>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</si>
  <si>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</si>
  <si>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</si>
  <si>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</si>
  <si>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</si>
  <si>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</si>
  <si>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</si>
  <si>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</si>
  <si>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</si>
  <si>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</si>
  <si>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</si>
  <si>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</si>
  <si>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</si>
  <si>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</si>
  <si>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</si>
  <si>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</si>
  <si>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</si>
  <si>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</si>
  <si>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</si>
  <si>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</si>
  <si>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</si>
  <si>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</si>
  <si>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</si>
  <si>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</si>
  <si>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</si>
  <si>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</si>
  <si>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</si>
  <si>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</si>
  <si>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</si>
  <si>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</si>
  <si>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</si>
  <si>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</si>
  <si>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</si>
  <si>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</si>
  <si>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</si>
  <si>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</si>
  <si>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</si>
  <si>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</si>
  <si>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</si>
  <si>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</si>
  <si>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</si>
  <si>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</si>
  <si>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</si>
  <si>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</si>
  <si>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</si>
  <si>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</si>
  <si>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</si>
  <si>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</si>
  <si>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</si>
  <si>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</si>
  <si>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</si>
  <si>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</si>
  <si>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</si>
  <si>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</si>
  <si>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</si>
  <si>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</si>
  <si>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</si>
  <si>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</si>
  <si>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</si>
  <si>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</si>
  <si>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</si>
  <si>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</si>
  <si>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</si>
  <si>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</si>
  <si>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</si>
  <si>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</si>
  <si>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</si>
  <si>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</si>
  <si>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</si>
  <si>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</si>
  <si>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</si>
  <si>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</si>
  <si>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</si>
  <si>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</si>
  <si>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</si>
  <si>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</si>
  <si>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</si>
  <si>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</si>
  <si>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</si>
  <si>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</si>
  <si>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</si>
  <si>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</si>
  <si>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</si>
  <si>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</si>
  <si>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</si>
  <si>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</si>
  <si>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</si>
  <si>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</si>
  <si>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</si>
  <si>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</si>
  <si>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</si>
  <si>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</si>
  <si>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</si>
  <si>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</si>
  <si>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</si>
  <si>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</si>
  <si>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</si>
  <si>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</si>
  <si>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</si>
  <si>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</si>
  <si>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</si>
  <si>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</si>
  <si>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</si>
  <si>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</si>
  <si>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</si>
  <si>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</si>
  <si>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</si>
  <si>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</si>
  <si>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</si>
  <si>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</si>
  <si>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</si>
  <si>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</si>
  <si>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</si>
  <si>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</si>
  <si>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</si>
  <si>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</si>
  <si>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</si>
  <si>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</si>
  <si>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</si>
  <si>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</si>
  <si>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</si>
  <si>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</si>
  <si>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</si>
  <si>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</si>
  <si>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</si>
  <si>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</si>
  <si>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</si>
  <si>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</si>
  <si>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</si>
  <si>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</si>
  <si>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</si>
  <si>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</si>
  <si>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</si>
  <si>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</si>
  <si>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</si>
  <si>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</si>
  <si>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</si>
  <si>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</si>
  <si>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</si>
  <si>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</si>
  <si>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</si>
  <si>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</si>
  <si>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</si>
  <si>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</si>
  <si>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</si>
  <si>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</si>
  <si>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</si>
  <si>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</si>
  <si>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</si>
  <si>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</si>
  <si>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</si>
  <si>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</si>
  <si>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</si>
  <si>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</si>
  <si>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</si>
  <si>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</si>
  <si>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</si>
  <si>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</si>
  <si>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</si>
  <si>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</si>
  <si>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</si>
  <si>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</si>
  <si>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</si>
  <si>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</si>
  <si>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</si>
  <si>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</si>
  <si>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</si>
  <si>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</si>
  <si>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</si>
  <si>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</si>
  <si>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</si>
  <si>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</si>
  <si>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</si>
  <si>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</si>
  <si>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</si>
  <si>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</si>
  <si>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</si>
  <si>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</si>
  <si>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</si>
  <si>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</si>
  <si>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</si>
  <si>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</si>
  <si>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</si>
  <si>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</si>
  <si>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</si>
  <si>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</si>
  <si>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</si>
  <si>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</si>
  <si>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</si>
  <si>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</si>
  <si>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</si>
  <si>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</si>
  <si>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</si>
  <si>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</si>
  <si>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</si>
  <si>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</si>
  <si>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</si>
  <si>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</si>
  <si>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</si>
  <si>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</si>
  <si>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</si>
  <si>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</si>
  <si>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</si>
  <si>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</si>
  <si>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</si>
  <si>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</si>
  <si>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</si>
  <si>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</si>
  <si>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</si>
  <si>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</si>
  <si>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</si>
  <si>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</si>
  <si>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</si>
  <si>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</si>
  <si>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</si>
  <si>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</si>
  <si>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</si>
  <si>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</si>
  <si>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</si>
  <si>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</si>
  <si>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</si>
  <si>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</si>
  <si>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</si>
  <si>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</si>
  <si>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</si>
  <si>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</si>
  <si>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</si>
  <si>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</si>
  <si>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</si>
  <si>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</si>
  <si>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</si>
  <si>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</si>
  <si>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</si>
  <si>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</si>
  <si>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</si>
  <si>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</si>
  <si>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</si>
  <si>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</si>
  <si>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</si>
  <si>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</si>
  <si>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</si>
  <si>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</si>
  <si>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</si>
  <si>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</si>
  <si>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</si>
  <si>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</si>
  <si>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</si>
  <si>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</si>
  <si>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</si>
  <si>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</si>
  <si>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</si>
  <si>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</si>
  <si>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</si>
  <si>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</si>
  <si>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</si>
  <si>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</si>
  <si>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</si>
  <si>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</si>
  <si>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</si>
  <si>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</si>
  <si>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</si>
  <si>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</si>
  <si>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</si>
  <si>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</si>
  <si>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</si>
  <si>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</si>
  <si>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</si>
  <si>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</si>
  <si>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</si>
  <si>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</si>
  <si>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</si>
  <si>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</si>
  <si>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</si>
  <si>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</si>
  <si>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</si>
  <si>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</si>
  <si>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</si>
  <si>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</si>
  <si>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</si>
  <si>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</si>
  <si>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</si>
  <si>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</si>
  <si>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</si>
  <si>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</si>
  <si>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</si>
  <si>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</si>
  <si>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</si>
  <si>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</si>
  <si>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</si>
  <si>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</si>
  <si>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</si>
  <si>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</si>
  <si>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</si>
  <si>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</si>
  <si>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</si>
  <si>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</si>
  <si>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</si>
  <si>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</si>
  <si>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</si>
  <si>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</si>
  <si>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</si>
  <si>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</si>
  <si>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</si>
  <si>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</si>
  <si>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</si>
  <si>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</si>
  <si>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</si>
  <si>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</si>
  <si>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</si>
  <si>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</si>
  <si>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</si>
  <si>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</si>
  <si>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</si>
  <si>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</si>
  <si>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</si>
  <si>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</si>
  <si>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</si>
  <si>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</si>
  <si>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</si>
  <si>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</si>
  <si>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</si>
  <si>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</si>
  <si>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</si>
  <si>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</si>
  <si>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</si>
  <si>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</si>
  <si>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</si>
  <si>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</si>
  <si>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</si>
  <si>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</si>
  <si>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</si>
  <si>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</si>
  <si>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</si>
  <si>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</si>
  <si>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</si>
  <si>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</si>
  <si>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</si>
  <si>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</si>
  <si>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</si>
  <si>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</si>
  <si>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</si>
  <si>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</si>
  <si>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</si>
  <si>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</si>
  <si>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</si>
  <si>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</si>
  <si>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</si>
  <si>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</si>
  <si>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</si>
  <si>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</si>
  <si>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</si>
  <si>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</si>
  <si>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</si>
  <si>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</si>
  <si>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</si>
  <si>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</si>
  <si>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</si>
  <si>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</si>
  <si>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</si>
  <si>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</si>
  <si>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</si>
  <si>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</si>
  <si>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</si>
  <si>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</si>
  <si>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</si>
  <si>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</si>
  <si>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</si>
  <si>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</si>
  <si>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</si>
  <si>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</si>
  <si>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</si>
  <si>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</si>
  <si>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</si>
  <si>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</si>
  <si>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</si>
  <si>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</si>
  <si>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</si>
  <si>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</si>
  <si>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</si>
  <si>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</si>
  <si>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</si>
  <si>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</si>
  <si>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</si>
  <si>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</si>
  <si>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</si>
  <si>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</si>
  <si>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</si>
  <si>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</si>
  <si>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</si>
  <si>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</si>
  <si>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</si>
  <si>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</si>
  <si>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</si>
  <si>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</si>
  <si>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</si>
  <si>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</si>
  <si>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</si>
  <si>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</si>
  <si>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</si>
  <si>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</si>
  <si>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</si>
  <si>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</si>
  <si>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</si>
  <si>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</si>
  <si>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</si>
  <si>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</si>
  <si>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</si>
  <si>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</si>
  <si>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</si>
  <si>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</si>
  <si>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</si>
  <si>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</si>
  <si>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</si>
  <si>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</si>
  <si>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</si>
  <si>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</si>
  <si>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</si>
  <si>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</si>
  <si>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</si>
  <si>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</si>
  <si>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</si>
  <si>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</si>
  <si>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</si>
  <si>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</si>
  <si>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</si>
  <si>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</si>
  <si>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</si>
  <si>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</si>
  <si>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</si>
  <si>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</si>
  <si>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</si>
  <si>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</si>
  <si>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</si>
  <si>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</si>
  <si>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</si>
  <si>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</si>
  <si>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</si>
  <si>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</si>
  <si>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</si>
  <si>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</si>
  <si>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</si>
  <si>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</si>
  <si>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</si>
  <si>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</si>
  <si>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</si>
  <si>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</si>
  <si>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</si>
  <si>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</si>
  <si>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</si>
  <si>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</si>
  <si>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</si>
  <si>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</si>
  <si>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</si>
  <si>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</si>
  <si>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</si>
  <si>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</si>
  <si>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</si>
  <si>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</si>
  <si>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</si>
  <si>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</si>
  <si>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</si>
  <si>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</si>
  <si>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</si>
  <si>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</si>
  <si>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</si>
  <si>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</si>
  <si>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</si>
  <si>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</si>
  <si>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</si>
  <si>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</si>
  <si>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</si>
  <si>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</si>
  <si>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</si>
  <si>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</si>
  <si>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</si>
  <si>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</si>
  <si>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</si>
  <si>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</si>
  <si>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</si>
  <si>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</si>
  <si>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</si>
  <si>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</si>
  <si>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</si>
  <si>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</si>
  <si>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</si>
  <si>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</si>
  <si>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</si>
  <si>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</si>
  <si>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</si>
  <si>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</si>
  <si>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</si>
  <si>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</si>
  <si>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</si>
  <si>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</si>
  <si>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</si>
  <si>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</si>
  <si>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</si>
  <si>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</si>
  <si>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</si>
  <si>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</si>
  <si>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</si>
  <si>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</si>
  <si>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</si>
  <si>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</si>
  <si>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</si>
  <si>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</si>
  <si>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</si>
  <si>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</si>
  <si>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</si>
  <si>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</si>
  <si>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</si>
  <si>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</si>
  <si>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</si>
  <si>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</si>
  <si>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</si>
  <si>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</si>
  <si>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</si>
  <si>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</si>
  <si>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</si>
  <si>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</si>
  <si>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</si>
  <si>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</si>
  <si>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</si>
  <si>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</si>
  <si>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</si>
  <si>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</si>
  <si>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</si>
  <si>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</si>
  <si>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</si>
  <si>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</si>
  <si>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</si>
  <si>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</si>
  <si>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</si>
  <si>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</si>
  <si>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</si>
  <si>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</si>
  <si>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</si>
  <si>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</si>
  <si>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</si>
  <si>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</si>
  <si>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</si>
  <si>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</si>
  <si>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</si>
  <si>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</si>
  <si>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</si>
  <si>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</si>
  <si>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</si>
  <si>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</si>
  <si>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</si>
  <si>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</si>
  <si>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</si>
  <si>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</si>
  <si>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</si>
  <si>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</si>
  <si>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</si>
  <si>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</si>
  <si>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</si>
  <si>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</si>
  <si>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</si>
  <si>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</si>
  <si>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</si>
  <si>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</si>
  <si>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</si>
  <si>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</si>
  <si>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</si>
  <si>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</si>
  <si>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</si>
  <si>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</si>
  <si>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</si>
  <si>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</si>
  <si>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</si>
  <si>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</si>
  <si>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</si>
  <si>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</si>
  <si>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</si>
  <si>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</si>
  <si>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</si>
  <si>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</si>
  <si>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</si>
  <si>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</si>
  <si>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</si>
  <si>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</si>
  <si>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</si>
  <si>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</si>
  <si>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</si>
  <si>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</si>
  <si>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</si>
  <si>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</si>
  <si>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</si>
  <si>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</si>
  <si>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</si>
  <si>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</si>
  <si>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</si>
  <si>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</si>
  <si>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</si>
  <si>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</si>
  <si>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</si>
  <si>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</si>
  <si>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</si>
  <si>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</si>
  <si>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</si>
  <si>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</si>
  <si>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</si>
  <si>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</si>
  <si>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</si>
  <si>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</si>
  <si>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</si>
  <si>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</si>
  <si>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</si>
  <si>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</si>
  <si>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</si>
  <si>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</si>
  <si>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</si>
  <si>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</si>
  <si>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</si>
  <si>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</si>
  <si>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</si>
  <si>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</si>
  <si>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</si>
  <si>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</si>
  <si>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</si>
  <si>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</si>
  <si>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</si>
  <si>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</si>
  <si>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</si>
  <si>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</si>
  <si>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</si>
  <si>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</si>
  <si>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</si>
  <si>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</si>
  <si>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</si>
  <si>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</si>
  <si>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</si>
  <si>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</si>
  <si>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</si>
  <si>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</si>
  <si>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</si>
  <si>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</si>
  <si>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</si>
  <si>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</si>
  <si>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</si>
  <si>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</si>
  <si>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</si>
  <si>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</si>
  <si>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</si>
  <si>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</si>
  <si>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</si>
  <si>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</si>
  <si>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</si>
  <si>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</si>
  <si>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</si>
  <si>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</si>
  <si>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</si>
  <si>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</si>
  <si>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</si>
  <si>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</si>
  <si>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</si>
  <si>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</si>
  <si>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</si>
  <si>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</si>
  <si>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</si>
  <si>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</si>
  <si>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</si>
  <si>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</si>
  <si>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</si>
  <si>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</si>
  <si>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</si>
  <si>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</si>
  <si>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</si>
  <si>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</si>
  <si>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</si>
  <si>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</si>
  <si>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</si>
  <si>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</si>
  <si>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</si>
  <si>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</si>
  <si>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</si>
  <si>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</si>
  <si>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</si>
  <si>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</si>
  <si>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</si>
  <si>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</si>
  <si>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</si>
  <si>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</si>
  <si>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</si>
  <si>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</si>
  <si>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</si>
  <si>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</si>
  <si>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</si>
  <si>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</si>
  <si>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</si>
  <si>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</si>
  <si>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</si>
  <si>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</si>
  <si>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</si>
  <si>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</si>
  <si>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</si>
  <si>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</si>
  <si>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</si>
  <si>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</si>
  <si>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</si>
  <si>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</si>
  <si>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</si>
  <si>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</si>
  <si>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</si>
  <si>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</si>
  <si>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</si>
  <si>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</si>
  <si>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</si>
  <si>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</si>
  <si>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</si>
  <si>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</si>
  <si>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</si>
  <si>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</si>
  <si>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</si>
  <si>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</si>
  <si>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</si>
  <si>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</si>
  <si>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</si>
  <si>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</si>
  <si>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</si>
  <si>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</si>
  <si>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</si>
  <si>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</si>
  <si>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</si>
  <si>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</si>
  <si>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</si>
  <si>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</si>
  <si>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</si>
  <si>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</si>
  <si>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</si>
  <si>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</si>
  <si>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</si>
  <si>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</si>
  <si>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</si>
  <si>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</si>
  <si>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</si>
  <si>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</si>
  <si>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</si>
  <si>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</si>
  <si>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</si>
  <si>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</si>
  <si>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</si>
  <si>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</si>
  <si>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</si>
  <si>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</si>
  <si>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</si>
  <si>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</si>
  <si>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</si>
  <si>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</si>
  <si>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</si>
  <si>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</si>
  <si>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</si>
  <si>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</si>
  <si>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</si>
  <si>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</si>
  <si>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</si>
  <si>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</si>
  <si>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</si>
  <si>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</si>
  <si>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</si>
  <si>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</si>
  <si>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</si>
  <si>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</si>
  <si>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</si>
  <si>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</si>
  <si>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</si>
  <si>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</si>
  <si>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</si>
  <si>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</si>
  <si>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</si>
  <si>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</si>
  <si>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</si>
  <si>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</si>
  <si>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</si>
  <si>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</si>
  <si>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</si>
  <si>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</si>
  <si>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</si>
  <si>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</si>
  <si>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</si>
  <si>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</si>
  <si>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</si>
  <si>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</si>
  <si>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</si>
  <si>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</si>
  <si>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</si>
  <si>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</si>
  <si>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</si>
  <si>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</si>
  <si>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</si>
  <si>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</si>
  <si>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</si>
  <si>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</si>
  <si>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</si>
  <si>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</si>
  <si>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</si>
  <si>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</si>
  <si>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</si>
  <si>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</si>
  <si>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</si>
  <si>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</si>
  <si>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</si>
  <si>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</si>
  <si>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</si>
  <si>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</si>
  <si>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</si>
  <si>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</si>
  <si>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</si>
  <si>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</si>
  <si>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</si>
  <si>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</si>
  <si>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</si>
  <si>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</si>
  <si>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</si>
  <si>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</si>
  <si>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</si>
  <si>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</si>
  <si>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</si>
  <si>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</si>
  <si>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</si>
  <si>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</si>
  <si>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</si>
  <si>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</si>
  <si>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</si>
  <si>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</si>
  <si>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</si>
  <si>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</si>
  <si>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</si>
  <si>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</si>
  <si>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</si>
  <si>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</si>
  <si>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</si>
  <si>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</si>
  <si>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</si>
  <si>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</si>
  <si>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</si>
  <si>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</si>
  <si>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</si>
  <si>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</si>
  <si>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</si>
  <si>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</si>
  <si>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</si>
  <si>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</si>
  <si>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</si>
  <si>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</si>
  <si>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</si>
  <si>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</si>
  <si>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</si>
  <si>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</si>
  <si>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</si>
  <si>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</si>
  <si>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</si>
  <si>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</si>
  <si>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</si>
  <si>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</si>
  <si>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</si>
  <si>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</si>
  <si>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</si>
  <si>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</si>
  <si>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</si>
  <si>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</si>
  <si>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</si>
  <si>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</si>
  <si>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</si>
  <si>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</si>
  <si>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</si>
  <si>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</si>
  <si>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</si>
  <si>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</si>
  <si>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</si>
  <si>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</si>
  <si>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</si>
  <si>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</si>
  <si>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</si>
  <si>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</si>
  <si>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</si>
  <si>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</si>
  <si>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</si>
  <si>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</si>
  <si>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</si>
  <si>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</si>
  <si>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</si>
  <si>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</si>
  <si>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</si>
  <si>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</si>
  <si>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</si>
  <si>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</si>
  <si>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</si>
  <si>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</si>
  <si>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</si>
  <si>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</si>
  <si>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</si>
  <si>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</si>
  <si>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</si>
  <si>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</si>
  <si>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</si>
  <si>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</si>
  <si>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</si>
  <si>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</si>
  <si>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</si>
  <si>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</si>
  <si>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</si>
  <si>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</si>
  <si>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</si>
  <si>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</si>
  <si>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</si>
  <si>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</si>
  <si>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</si>
  <si>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</si>
  <si>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</si>
  <si>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</si>
  <si>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</si>
  <si>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</si>
  <si>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</si>
  <si>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</si>
  <si>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</si>
  <si>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</si>
  <si>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</si>
  <si>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</si>
  <si>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</si>
  <si>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</si>
  <si>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</si>
  <si>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</si>
  <si>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</si>
  <si>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</si>
  <si>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</si>
  <si>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</si>
  <si>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</si>
  <si>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</si>
  <si>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</si>
  <si>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</si>
  <si>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</si>
  <si>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</si>
  <si>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</si>
  <si>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</si>
  <si>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</si>
  <si>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</si>
  <si>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</si>
  <si>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</si>
  <si>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</si>
  <si>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</si>
  <si>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</si>
  <si>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</si>
  <si>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</si>
  <si>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</si>
  <si>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</si>
  <si>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</si>
  <si>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</si>
  <si>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</si>
  <si>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</si>
  <si>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</si>
  <si>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</si>
  <si>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</si>
  <si>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</si>
  <si>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</si>
  <si>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</si>
  <si>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</si>
  <si>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</si>
  <si>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</si>
  <si>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</si>
  <si>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</si>
  <si>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</si>
  <si>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</si>
  <si>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</si>
  <si>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</si>
  <si>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</si>
  <si>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</si>
  <si>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</si>
  <si>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</si>
  <si>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</si>
  <si>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</si>
  <si>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</si>
  <si>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</si>
  <si>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</si>
  <si>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</si>
  <si>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</si>
  <si>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</si>
  <si>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</si>
  <si>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</si>
  <si>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</si>
  <si>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</si>
  <si>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</si>
  <si>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</si>
  <si>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</si>
  <si>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</si>
  <si>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</si>
  <si>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</si>
  <si>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</si>
  <si>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</si>
  <si>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</si>
  <si>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</si>
  <si>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</si>
  <si>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</si>
  <si>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</si>
  <si>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</si>
  <si>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</si>
  <si>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</si>
  <si>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</si>
  <si>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</si>
  <si>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</si>
  <si>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</si>
  <si>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</si>
  <si>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</si>
  <si>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</si>
  <si>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</si>
  <si>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</si>
  <si>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</si>
  <si>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</si>
  <si>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</si>
  <si>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</si>
  <si>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</si>
  <si>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</si>
  <si>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</si>
  <si>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</si>
  <si>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</si>
  <si>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</si>
  <si>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</si>
  <si>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</si>
  <si>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</si>
  <si>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</si>
  <si>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</si>
  <si>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</si>
  <si>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</si>
  <si>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</si>
  <si>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</si>
  <si>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</si>
  <si>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</si>
  <si>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</si>
  <si>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</si>
  <si>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</si>
  <si>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</si>
  <si>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</si>
  <si>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</si>
  <si>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</si>
  <si>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</si>
  <si>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</si>
  <si>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</si>
  <si>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</si>
  <si>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</si>
  <si>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</si>
  <si>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</si>
  <si>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</si>
  <si>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</si>
  <si>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</si>
  <si>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</si>
  <si>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</si>
  <si>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</si>
  <si>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</si>
  <si>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</si>
  <si>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</si>
  <si>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</si>
  <si>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</si>
  <si>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</si>
  <si>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</si>
  <si>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</si>
  <si>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</si>
  <si>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</si>
  <si>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</si>
  <si>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</si>
  <si>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</si>
  <si>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</si>
  <si>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</si>
  <si>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</si>
  <si>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</si>
  <si>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</si>
  <si>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</si>
  <si>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</si>
  <si>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</si>
  <si>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</si>
  <si>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</si>
  <si>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</si>
  <si>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</si>
  <si>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</si>
  <si>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</si>
  <si>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</si>
  <si>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</si>
  <si>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</si>
  <si>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</si>
  <si>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</si>
  <si>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</si>
  <si>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</si>
  <si>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</si>
  <si>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</si>
  <si>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</si>
  <si>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</si>
  <si>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</si>
  <si>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</si>
  <si>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</si>
  <si>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</si>
  <si>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</si>
  <si>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</si>
  <si>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</si>
  <si>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</si>
  <si>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</si>
  <si>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</si>
  <si>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</si>
  <si>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</si>
  <si>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</si>
  <si>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</si>
  <si>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</si>
  <si>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</si>
  <si>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</si>
  <si>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</si>
  <si>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</si>
  <si>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</si>
  <si>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</si>
  <si>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</si>
  <si>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</si>
  <si>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</si>
  <si>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</si>
  <si>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</si>
  <si>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</si>
  <si>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</si>
  <si>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</si>
  <si>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</si>
  <si>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</si>
  <si>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</si>
  <si>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</si>
  <si>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</si>
  <si>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</si>
  <si>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</si>
  <si>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</si>
  <si>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</si>
  <si>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</si>
  <si>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</si>
  <si>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</si>
  <si>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</si>
  <si>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</si>
  <si>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</si>
  <si>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</si>
  <si>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</si>
  <si>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</si>
  <si>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</si>
  <si>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</si>
  <si>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</si>
  <si>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</si>
  <si>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</si>
  <si>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</si>
  <si>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</si>
  <si>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</si>
  <si>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</si>
  <si>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</si>
  <si>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</si>
  <si>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</si>
  <si>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</si>
  <si>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</si>
  <si>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</si>
  <si>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</si>
  <si>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</si>
  <si>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</si>
  <si>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</si>
  <si>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</si>
  <si>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</si>
  <si>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</si>
  <si>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</si>
  <si>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</si>
  <si>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</si>
  <si>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</si>
  <si>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</si>
  <si>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</si>
  <si>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</si>
  <si>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</si>
  <si>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</si>
  <si>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</si>
  <si>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</si>
  <si>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</si>
  <si>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</si>
  <si>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</si>
  <si>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</si>
  <si>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</si>
  <si>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</si>
  <si>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</si>
  <si>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</si>
  <si>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</si>
  <si>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</si>
  <si>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</si>
  <si>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</si>
  <si>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</si>
  <si>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</si>
  <si>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</si>
  <si>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</si>
  <si>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</si>
  <si>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</si>
  <si>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</si>
  <si>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</si>
  <si>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</si>
  <si>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</si>
  <si>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</si>
  <si>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</si>
  <si>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</si>
  <si>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</si>
  <si>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</si>
  <si>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</si>
  <si>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</si>
  <si>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</si>
  <si>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</si>
  <si>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</si>
  <si>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</si>
  <si>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</si>
  <si>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</si>
  <si>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</si>
  <si>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</si>
  <si>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</si>
  <si>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</si>
  <si>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</si>
  <si>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</si>
  <si>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</si>
  <si>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</si>
  <si>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</si>
  <si>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</si>
  <si>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</si>
  <si>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</si>
  <si>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</si>
  <si>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</si>
  <si>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</si>
  <si>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</si>
  <si>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</si>
  <si>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</si>
  <si>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</si>
  <si>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</si>
  <si>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</si>
  <si>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</si>
  <si>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</si>
  <si>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</si>
  <si>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</si>
  <si>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</si>
  <si>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</si>
  <si>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</si>
  <si>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</si>
  <si>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</si>
  <si>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</si>
  <si>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</si>
  <si>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</si>
  <si>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</si>
  <si>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</si>
  <si>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</si>
  <si>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</si>
  <si>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</si>
  <si>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</si>
  <si>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</si>
  <si>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</si>
  <si>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</si>
  <si>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</si>
  <si>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</si>
  <si>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</si>
  <si>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</si>
  <si>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</si>
  <si>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</si>
  <si>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</si>
  <si>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</si>
  <si>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</si>
  <si>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</si>
  <si>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</si>
  <si>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</si>
  <si>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</si>
  <si>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</si>
  <si>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</si>
  <si>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</si>
  <si>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</si>
  <si>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</si>
  <si>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</si>
  <si>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</si>
  <si>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</si>
  <si>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</si>
  <si>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</si>
  <si>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</si>
  <si>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</si>
  <si>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</si>
  <si>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</si>
  <si>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</si>
  <si>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</si>
  <si>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</si>
  <si>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</si>
  <si>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</si>
  <si>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</si>
  <si>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</si>
  <si>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</si>
  <si>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</si>
  <si>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</si>
  <si>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</si>
  <si>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</si>
  <si>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</si>
  <si>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</si>
  <si>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</si>
  <si>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</si>
  <si>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</si>
  <si>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</si>
  <si>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</si>
  <si>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</si>
  <si>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</si>
  <si>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</si>
  <si>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</si>
  <si>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</si>
  <si>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</si>
  <si>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</si>
  <si>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</si>
  <si>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</si>
  <si>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</si>
  <si>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</si>
  <si>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</si>
  <si>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</si>
  <si>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</si>
  <si>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</si>
  <si>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</si>
  <si>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</si>
  <si>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</si>
  <si>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</si>
  <si>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</si>
  <si>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</si>
  <si>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</si>
  <si>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</si>
  <si>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</si>
  <si>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</si>
  <si>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</si>
  <si>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</si>
  <si>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</si>
  <si>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</si>
  <si>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</si>
  <si>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</si>
  <si>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</si>
  <si>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</si>
  <si>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</si>
  <si>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</si>
  <si>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</si>
  <si>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</si>
  <si>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</si>
  <si>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</si>
  <si>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</si>
  <si>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</si>
  <si>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</si>
  <si>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</si>
  <si>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</si>
  <si>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</si>
  <si>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</si>
  <si>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</si>
  <si>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</si>
  <si>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</si>
  <si>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</si>
  <si>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</si>
  <si>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</si>
  <si>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</si>
  <si>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</si>
  <si>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</si>
  <si>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</si>
  <si>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</si>
  <si>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</si>
  <si>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</si>
  <si>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</si>
  <si>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</si>
  <si>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</si>
  <si>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</si>
  <si>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</si>
  <si>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</si>
  <si>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</si>
  <si>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</si>
  <si>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</si>
  <si>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</si>
  <si>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</si>
  <si>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</si>
  <si>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</si>
  <si>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</si>
  <si>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</si>
  <si>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</si>
  <si>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</si>
  <si>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</si>
  <si>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</si>
  <si>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</si>
  <si>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</si>
  <si>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</si>
  <si>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</si>
  <si>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</si>
  <si>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</si>
  <si>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</si>
  <si>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</si>
  <si>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</si>
  <si>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</si>
  <si>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</si>
  <si>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</si>
  <si>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</si>
  <si>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</si>
  <si>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</si>
  <si>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</si>
  <si>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</si>
  <si>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</si>
  <si>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</si>
  <si>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</si>
  <si>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</si>
  <si>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</si>
  <si>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</si>
  <si>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</si>
  <si>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</si>
  <si>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</si>
  <si>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</si>
  <si>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</si>
  <si>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</si>
  <si>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</si>
  <si>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</si>
  <si>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</si>
  <si>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</si>
  <si>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</si>
  <si>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</si>
  <si>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</si>
  <si>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</si>
  <si>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</si>
  <si>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</si>
  <si>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</si>
  <si>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</si>
  <si>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</si>
  <si>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</si>
  <si>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</si>
  <si>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</si>
  <si>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</si>
  <si>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</si>
  <si>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</si>
  <si>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</si>
  <si>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</si>
  <si>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</si>
  <si>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</si>
  <si>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</si>
  <si>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</si>
  <si>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</si>
  <si>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</si>
  <si>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</si>
  <si>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</si>
  <si>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</si>
  <si>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</si>
  <si>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</si>
  <si>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</si>
  <si>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</si>
  <si>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</si>
  <si>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</si>
  <si>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</si>
  <si>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</si>
  <si>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</si>
  <si>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</si>
  <si>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</si>
  <si>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</si>
  <si>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</si>
  <si>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</si>
  <si>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</si>
  <si>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</si>
  <si>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</si>
  <si>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</si>
  <si>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</si>
  <si>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</si>
  <si>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</si>
  <si>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</si>
  <si>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</si>
  <si>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</si>
  <si>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</si>
  <si>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</si>
  <si>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</si>
  <si>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</si>
  <si>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</si>
  <si>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</si>
  <si>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</si>
  <si>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</si>
  <si>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</si>
  <si>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</si>
  <si>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</si>
  <si>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</si>
  <si>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</si>
  <si>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</si>
  <si>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</si>
  <si>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</si>
  <si>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</si>
  <si>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</si>
  <si>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</si>
  <si>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</si>
  <si>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</si>
  <si>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</si>
  <si>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</si>
  <si>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</si>
  <si>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</si>
  <si>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</si>
  <si>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</si>
  <si>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</si>
  <si>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</si>
  <si>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</si>
  <si>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</si>
  <si>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</si>
  <si>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</si>
  <si>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</si>
  <si>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</si>
  <si>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</si>
  <si>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</si>
  <si>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</si>
  <si>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</si>
  <si>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</si>
  <si>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</si>
  <si>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</si>
  <si>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</si>
  <si>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</si>
  <si>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</si>
  <si>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</si>
  <si>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</si>
  <si>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</si>
  <si>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</si>
  <si>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</si>
  <si>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</si>
  <si>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</si>
  <si>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</si>
  <si>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</si>
  <si>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</si>
  <si>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</si>
  <si>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</si>
  <si>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</si>
  <si>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</si>
  <si>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</si>
  <si>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</si>
  <si>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</si>
  <si>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</si>
  <si>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</si>
  <si>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</si>
  <si>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</si>
  <si>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</si>
  <si>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</si>
  <si>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</si>
  <si>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</si>
  <si>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</si>
  <si>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</si>
  <si>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</si>
  <si>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</si>
  <si>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</si>
  <si>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</si>
  <si>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</si>
  <si>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</si>
  <si>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</si>
  <si>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</si>
  <si>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</si>
  <si>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</si>
  <si>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</si>
  <si>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</si>
  <si>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</si>
  <si>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</si>
  <si>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</si>
  <si>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</si>
  <si>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</si>
  <si>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</si>
  <si>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</si>
  <si>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</si>
  <si>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</si>
  <si>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</si>
  <si>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</si>
  <si>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</si>
  <si>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</si>
  <si>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</si>
  <si>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</si>
  <si>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</si>
  <si>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</si>
  <si>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</si>
  <si>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</si>
  <si>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</si>
  <si>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</si>
  <si>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</si>
  <si>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</si>
  <si>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</si>
  <si>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</si>
  <si>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</si>
  <si>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</si>
  <si>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</si>
  <si>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</si>
  <si>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</si>
  <si>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</si>
  <si>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</si>
  <si>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</si>
  <si>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</si>
  <si>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</si>
  <si>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</si>
  <si>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</si>
  <si>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</si>
  <si>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</si>
  <si>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</si>
  <si>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</si>
  <si>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</si>
  <si>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</si>
  <si>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</si>
  <si>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</si>
  <si>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</si>
  <si>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</si>
  <si>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</si>
  <si>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</si>
  <si>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</si>
  <si>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</si>
  <si>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</si>
  <si>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</si>
  <si>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</si>
  <si>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</si>
  <si>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</si>
  <si>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</si>
  <si>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</si>
  <si>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</si>
  <si>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</si>
  <si>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</si>
  <si>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</si>
  <si>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</si>
  <si>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</si>
  <si>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</si>
  <si>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</si>
  <si>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</si>
  <si>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</si>
  <si>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</si>
  <si>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</si>
  <si>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</si>
  <si>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</si>
  <si>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</si>
  <si>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</si>
  <si>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</si>
  <si>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</si>
  <si>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</si>
  <si>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</si>
  <si>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</si>
  <si>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</si>
  <si>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</si>
  <si>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</si>
  <si>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</si>
  <si>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</si>
  <si>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</si>
  <si>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</si>
  <si>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</si>
  <si>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</si>
  <si>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</si>
  <si>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</si>
  <si>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</si>
  <si>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</si>
  <si>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</si>
  <si>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</si>
  <si>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</si>
  <si>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</si>
  <si>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</si>
  <si>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</si>
  <si>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</si>
  <si>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</si>
  <si>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</si>
  <si>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</si>
  <si>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</si>
  <si>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</si>
  <si>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</si>
  <si>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</si>
  <si>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</si>
  <si>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</si>
  <si>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</si>
  <si>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</si>
  <si>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</si>
  <si>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</si>
  <si>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</si>
  <si>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</si>
  <si>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</si>
  <si>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</si>
  <si>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</si>
  <si>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</si>
  <si>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</si>
  <si>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</si>
  <si>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</si>
  <si>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</si>
  <si>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</si>
  <si>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</si>
  <si>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</si>
  <si>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</si>
  <si>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</si>
  <si>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</si>
  <si>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</si>
  <si>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</si>
  <si>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</si>
  <si>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</si>
  <si>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</si>
  <si>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</si>
  <si>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</si>
  <si>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</si>
  <si>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</si>
  <si>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</si>
  <si>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</si>
  <si>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</si>
  <si>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</si>
  <si>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</si>
  <si>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</si>
  <si>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</si>
  <si>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</si>
  <si>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</si>
  <si>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</si>
  <si>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</si>
  <si>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</si>
  <si>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</si>
  <si>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</si>
  <si>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</si>
  <si>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</si>
  <si>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</si>
  <si>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</si>
  <si>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</si>
  <si>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</si>
  <si>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</si>
  <si>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</si>
  <si>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</si>
  <si>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</si>
  <si>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</si>
  <si>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</si>
  <si>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</si>
  <si>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</si>
  <si>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</si>
  <si>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</si>
  <si>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</si>
  <si>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</si>
  <si>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</si>
  <si>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</si>
  <si>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</si>
  <si>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</si>
  <si>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</si>
  <si>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</si>
  <si>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</si>
  <si>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</si>
  <si>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</si>
  <si>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</si>
  <si>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</si>
  <si>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</si>
  <si>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</si>
  <si>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</si>
  <si>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</si>
  <si>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</si>
  <si>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</si>
  <si>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</si>
  <si>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</si>
  <si>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</si>
  <si>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</si>
  <si>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</si>
  <si>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</si>
  <si>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</si>
  <si>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</si>
  <si>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</si>
  <si>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</si>
  <si>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</si>
  <si>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</si>
  <si>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</si>
  <si>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</si>
  <si>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</si>
  <si>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</si>
  <si>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</si>
  <si>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</si>
  <si>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</si>
  <si>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</si>
  <si>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</si>
  <si>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</si>
  <si>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</si>
  <si>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</si>
  <si>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</si>
  <si>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</si>
  <si>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</si>
  <si>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</si>
  <si>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</si>
  <si>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</si>
  <si>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</si>
  <si>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</si>
  <si>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</si>
  <si>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</si>
  <si>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</si>
  <si>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</si>
  <si>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</si>
  <si>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</si>
  <si>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</si>
  <si>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</si>
  <si>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</si>
  <si>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</si>
  <si>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</si>
  <si>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</si>
  <si>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</si>
  <si>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</si>
  <si>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</si>
  <si>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</si>
  <si>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</si>
  <si>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</si>
  <si>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</si>
  <si>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</si>
  <si>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</si>
  <si>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</si>
  <si>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</si>
  <si>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</si>
  <si>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</si>
  <si>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</si>
  <si>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</si>
  <si>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</si>
  <si>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</si>
  <si>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</si>
  <si>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</si>
  <si>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</si>
  <si>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</si>
  <si>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</si>
  <si>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</si>
  <si>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</si>
  <si>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</si>
  <si>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</si>
  <si>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</si>
  <si>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</si>
  <si>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</si>
  <si>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</si>
  <si>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</si>
  <si>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</si>
  <si>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</si>
  <si>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</si>
  <si>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</si>
  <si>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</si>
  <si>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</si>
  <si>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</si>
  <si>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</si>
  <si>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</si>
  <si>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</si>
  <si>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</si>
  <si>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</si>
  <si>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</si>
  <si>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</si>
  <si>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</si>
  <si>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</si>
  <si>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</si>
  <si>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</si>
  <si>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</si>
  <si>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</si>
  <si>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</si>
  <si>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</si>
  <si>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</si>
  <si>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</si>
  <si>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</si>
  <si>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</si>
  <si>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</si>
  <si>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</si>
  <si>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</si>
  <si>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</si>
  <si>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</si>
  <si>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</si>
  <si>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</si>
  <si>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</si>
  <si>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</si>
  <si>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</si>
  <si>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</si>
  <si>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</si>
  <si>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</si>
  <si>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</si>
  <si>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</si>
  <si>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</si>
  <si>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</si>
  <si>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</si>
  <si>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</si>
  <si>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</si>
  <si>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</si>
  <si>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</si>
  <si>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</si>
  <si>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</si>
  <si>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</si>
  <si>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</si>
  <si>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</si>
  <si>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</si>
  <si>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</si>
  <si>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</si>
  <si>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</si>
  <si>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</si>
  <si>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</si>
  <si>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</si>
  <si>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</si>
  <si>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</si>
  <si>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</si>
  <si>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</si>
  <si>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</si>
  <si>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</si>
  <si>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</si>
  <si>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</si>
  <si>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</si>
  <si>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</si>
  <si>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</si>
  <si>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</si>
  <si>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</si>
  <si>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</si>
  <si>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</si>
  <si>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</si>
  <si>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</si>
  <si>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</si>
  <si>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</si>
  <si>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</si>
  <si>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</si>
  <si>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</si>
  <si>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</si>
  <si>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</si>
  <si>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</si>
  <si>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</si>
  <si>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</si>
  <si>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</si>
  <si>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</si>
  <si>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</si>
  <si>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</si>
  <si>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</si>
  <si>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</si>
  <si>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</si>
  <si>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</si>
  <si>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</si>
  <si>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</si>
  <si>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</si>
  <si>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</si>
  <si>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</si>
  <si>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</si>
  <si>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</si>
  <si>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</si>
  <si>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</si>
  <si>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</si>
  <si>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</si>
  <si>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</si>
  <si>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</si>
  <si>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</si>
  <si>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</si>
  <si>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</si>
  <si>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</si>
  <si>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</si>
  <si>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</si>
  <si>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</si>
  <si>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</si>
  <si>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</si>
  <si>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</si>
  <si>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</si>
  <si>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</si>
  <si>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</si>
  <si>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</si>
  <si>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</si>
  <si>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</si>
  <si>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</si>
  <si>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</si>
  <si>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</si>
  <si>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</si>
  <si>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</si>
  <si>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</si>
  <si>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</si>
  <si>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</si>
  <si>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</si>
  <si>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</si>
  <si>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</si>
  <si>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</si>
  <si>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</si>
  <si>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</si>
  <si>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</si>
  <si>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</si>
  <si>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</si>
  <si>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</si>
  <si>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</si>
  <si>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</si>
  <si>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</si>
  <si>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</si>
  <si>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</si>
  <si>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</si>
  <si>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</si>
  <si>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</si>
  <si>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</si>
  <si>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</si>
  <si>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</si>
  <si>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</si>
  <si>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</si>
  <si>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</si>
  <si>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</si>
  <si>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</si>
  <si>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</si>
  <si>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</si>
  <si>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</si>
  <si>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</si>
  <si>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</si>
  <si>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</si>
  <si>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</si>
  <si>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</si>
  <si>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</si>
  <si>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</si>
  <si>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</si>
  <si>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</si>
  <si>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</si>
  <si>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</si>
  <si>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</si>
  <si>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</si>
  <si>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</si>
  <si>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</si>
  <si>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</si>
  <si>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</si>
  <si>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</si>
  <si>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</si>
  <si>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</si>
  <si>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</si>
  <si>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</si>
  <si>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</si>
  <si>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</si>
  <si>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</si>
  <si>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</si>
  <si>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</si>
  <si>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</si>
  <si>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</si>
  <si>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</si>
  <si>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</si>
  <si>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</si>
  <si>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</si>
  <si>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</si>
  <si>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</si>
  <si>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</si>
  <si>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</si>
  <si>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</si>
  <si>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</si>
  <si>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</si>
  <si>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</si>
  <si>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</si>
  <si>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</si>
  <si>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</si>
  <si>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</si>
  <si>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</si>
  <si>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</si>
  <si>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</si>
  <si>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</si>
  <si>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</si>
  <si>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</si>
  <si>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</si>
  <si>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</si>
  <si>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</si>
  <si>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</si>
  <si>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</si>
  <si>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</si>
  <si>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</si>
  <si>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</si>
  <si>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</si>
  <si>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</si>
  <si>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</si>
  <si>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</si>
  <si>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</si>
  <si>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</si>
  <si>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</si>
  <si>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</si>
  <si>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</si>
  <si>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</si>
  <si>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</si>
  <si>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</si>
  <si>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</si>
  <si>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</si>
  <si>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</si>
  <si>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</si>
  <si>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</si>
  <si>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</si>
  <si>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</si>
  <si>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</si>
  <si>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</si>
  <si>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</si>
  <si>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</si>
  <si>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</si>
  <si>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</si>
  <si>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</si>
  <si>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</si>
  <si>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</si>
  <si>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</si>
  <si>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</si>
  <si>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</si>
  <si>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</si>
  <si>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</si>
  <si>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</si>
  <si>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</si>
  <si>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</si>
  <si>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</si>
  <si>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</si>
  <si>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</si>
  <si>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</si>
  <si>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</si>
  <si>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</si>
  <si>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</si>
  <si>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</si>
  <si>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</si>
  <si>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</si>
  <si>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</si>
  <si>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</si>
  <si>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</si>
  <si>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</si>
  <si>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</si>
  <si>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</si>
  <si>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</si>
  <si>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</si>
  <si>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</si>
  <si>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</si>
  <si>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</si>
  <si>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</si>
  <si>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</si>
  <si>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</si>
  <si>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</si>
  <si>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</si>
  <si>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</si>
  <si>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</si>
  <si>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</si>
  <si>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</si>
  <si>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</si>
  <si>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</si>
  <si>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</si>
  <si>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</si>
  <si>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</si>
  <si>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</si>
  <si>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</si>
  <si>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</si>
  <si>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</si>
  <si>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</si>
  <si>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</si>
  <si>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</si>
  <si>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</si>
  <si>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</si>
  <si>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</si>
  <si>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</si>
  <si>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</si>
  <si>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</si>
  <si>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</si>
  <si>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</si>
  <si>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</si>
  <si>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</si>
  <si>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</si>
  <si>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</si>
  <si>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</si>
  <si>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</si>
  <si>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</si>
  <si>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</si>
  <si>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</si>
  <si>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</si>
  <si>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</si>
  <si>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</si>
  <si>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</si>
  <si>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</si>
  <si>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</si>
  <si>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</si>
  <si>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</si>
  <si>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</si>
  <si>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</si>
  <si>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</si>
  <si>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</si>
  <si>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</si>
  <si>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</si>
  <si>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</si>
  <si>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</si>
  <si>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</si>
  <si>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</si>
  <si>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</si>
  <si>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</si>
  <si>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</si>
  <si>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</si>
  <si>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</si>
  <si>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</si>
  <si>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</si>
  <si>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</si>
  <si>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</si>
  <si>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</si>
  <si>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</si>
  <si>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</si>
  <si>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</si>
  <si>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</si>
  <si>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</si>
  <si>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</si>
  <si>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</si>
  <si>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</si>
  <si>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</si>
  <si>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</si>
  <si>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</si>
  <si>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</si>
  <si>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</si>
  <si>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</si>
  <si>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</si>
  <si>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</si>
  <si>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</si>
  <si>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</si>
  <si>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</si>
  <si>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</si>
  <si>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</si>
  <si>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</si>
  <si>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</si>
  <si>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</si>
  <si>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</si>
  <si>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</si>
  <si>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</si>
  <si>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</si>
  <si>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</si>
  <si>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</si>
  <si>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</si>
  <si>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</si>
  <si>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</si>
  <si>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</si>
  <si>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</si>
  <si>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</si>
  <si>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</si>
  <si>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</si>
  <si>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</si>
  <si>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</si>
  <si>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</si>
  <si>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</si>
  <si>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</si>
  <si>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</si>
  <si>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</si>
  <si>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</si>
  <si>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</si>
  <si>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</si>
  <si>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</si>
  <si>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</si>
  <si>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</si>
  <si>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</si>
  <si>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</si>
  <si>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</si>
  <si>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</si>
  <si>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</si>
  <si>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</si>
  <si>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</si>
  <si>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</si>
  <si>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</si>
  <si>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</si>
  <si>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</si>
  <si>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</si>
  <si>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</si>
  <si>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</si>
  <si>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</si>
  <si>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</si>
  <si>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</si>
  <si>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</si>
  <si>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</si>
  <si>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</si>
  <si>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</si>
  <si>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</si>
  <si>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</si>
  <si>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</si>
  <si>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</si>
  <si>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</si>
  <si>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</si>
  <si>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</si>
  <si>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</si>
  <si>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</si>
  <si>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</si>
  <si>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</si>
  <si>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</si>
  <si>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</si>
  <si>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</si>
  <si>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</si>
  <si>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</si>
  <si>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</si>
  <si>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</si>
  <si>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</si>
  <si>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</si>
  <si>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</si>
  <si>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</si>
  <si>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</si>
  <si>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</si>
  <si>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</si>
  <si>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</si>
  <si>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</si>
  <si>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</si>
  <si>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</si>
  <si>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</si>
  <si>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</si>
  <si>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</si>
  <si>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</si>
  <si>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</si>
  <si>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</si>
  <si>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</si>
  <si>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</si>
  <si>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</si>
  <si>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</si>
  <si>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</si>
  <si>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</si>
  <si>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</si>
  <si>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</si>
  <si>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</si>
  <si>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</si>
  <si>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</si>
  <si>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</si>
  <si>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</si>
  <si>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</si>
  <si>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</si>
  <si>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</si>
  <si>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</si>
  <si>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</si>
  <si>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</si>
  <si>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</si>
  <si>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</si>
  <si>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</si>
  <si>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</si>
  <si>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</si>
  <si>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</si>
  <si>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</si>
  <si>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</si>
  <si>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</si>
  <si>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</si>
  <si>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</si>
  <si>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</si>
  <si>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</si>
  <si>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</si>
  <si>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</si>
  <si>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</si>
  <si>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</si>
  <si>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</si>
  <si>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</si>
  <si>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</si>
  <si>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</si>
  <si>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</si>
  <si>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</si>
  <si>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</si>
  <si>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</si>
  <si>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</si>
  <si>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</si>
  <si>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</si>
  <si>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</si>
  <si>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</si>
  <si>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</si>
  <si>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</si>
  <si>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</si>
  <si>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</si>
  <si>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</si>
  <si>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</si>
  <si>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</si>
  <si>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</si>
  <si>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</si>
  <si>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</si>
  <si>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</si>
  <si>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</si>
  <si>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</si>
  <si>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</si>
  <si>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</si>
  <si>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</si>
  <si>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</si>
  <si>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</si>
  <si>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</si>
  <si>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</si>
  <si>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</si>
  <si>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</si>
  <si>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</si>
  <si>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</si>
  <si>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</si>
  <si>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</si>
  <si>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</si>
  <si>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</si>
  <si>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</si>
  <si>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</si>
  <si>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</si>
  <si>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</si>
  <si>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</si>
  <si>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</si>
  <si>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</si>
  <si>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</si>
  <si>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</si>
  <si>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</si>
  <si>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</si>
  <si>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</si>
  <si>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</si>
  <si>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</si>
  <si>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</si>
  <si>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</si>
  <si>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</si>
  <si>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</si>
  <si>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</si>
  <si>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</si>
  <si>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</si>
  <si>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</si>
  <si>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</si>
  <si>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</si>
  <si>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</si>
  <si>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</si>
  <si>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</si>
  <si>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</si>
  <si>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</si>
  <si>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</si>
  <si>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</si>
  <si>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</si>
  <si>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</si>
  <si>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</si>
  <si>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</si>
  <si>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</si>
  <si>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</si>
  <si>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</si>
  <si>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</si>
  <si>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</si>
  <si>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</si>
  <si>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</si>
  <si>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</si>
  <si>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</si>
  <si>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</si>
  <si>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</si>
  <si>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</si>
  <si>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</si>
  <si>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</si>
  <si>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</si>
  <si>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</si>
  <si>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</si>
  <si>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</si>
  <si>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</si>
  <si>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</si>
  <si>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</si>
  <si>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</si>
  <si>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</si>
  <si>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</si>
  <si>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</si>
  <si>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</si>
  <si>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</si>
  <si>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</si>
  <si>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</si>
  <si>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</si>
  <si>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</si>
  <si>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</si>
  <si>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</si>
  <si>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</si>
  <si>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</si>
  <si>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</si>
  <si>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</si>
  <si>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</si>
  <si>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</si>
  <si>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</si>
  <si>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</si>
  <si>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</si>
  <si>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</si>
  <si>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</si>
  <si>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</si>
  <si>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</si>
  <si>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</si>
  <si>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</si>
  <si>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</si>
  <si>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</si>
  <si>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</si>
  <si>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</si>
  <si>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</si>
  <si>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</si>
  <si>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</si>
  <si>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</si>
  <si>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</si>
  <si>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</si>
  <si>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</si>
  <si>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</si>
  <si>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</si>
  <si>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</si>
  <si>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</si>
  <si>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</si>
  <si>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</si>
  <si>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</si>
  <si>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</si>
  <si>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</si>
  <si>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</si>
  <si>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</si>
  <si>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</si>
  <si>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</si>
  <si>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</si>
  <si>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</si>
  <si>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</si>
  <si>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</si>
  <si>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</si>
  <si>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</si>
  <si>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</si>
  <si>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</si>
  <si>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</si>
  <si>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</si>
  <si>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</si>
  <si>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</si>
  <si>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</si>
  <si>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</si>
  <si>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</si>
  <si>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</si>
  <si>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</si>
  <si>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</si>
  <si>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</si>
  <si>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</si>
  <si>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</si>
  <si>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</si>
  <si>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</si>
  <si>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</si>
  <si>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</si>
  <si>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</si>
  <si>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</si>
  <si>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</si>
  <si>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</si>
  <si>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</si>
  <si>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</si>
  <si>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</si>
  <si>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</si>
  <si>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</si>
  <si>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</si>
  <si>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</si>
  <si>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</si>
  <si>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</si>
  <si>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</si>
  <si>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</si>
  <si>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</si>
  <si>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</si>
  <si>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</si>
  <si>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</si>
  <si>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</si>
  <si>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</si>
  <si>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</si>
  <si>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</si>
  <si>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</si>
  <si>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</si>
  <si>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</si>
  <si>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</si>
  <si>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</si>
  <si>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</si>
  <si>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</si>
  <si>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</si>
  <si>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</si>
  <si>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</si>
  <si>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</si>
  <si>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</si>
  <si>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</si>
  <si>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</si>
  <si>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</si>
  <si>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</si>
  <si>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</si>
  <si>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</si>
  <si>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</si>
  <si>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</si>
  <si>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</si>
  <si>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</si>
  <si>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</si>
  <si>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</si>
  <si>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</si>
  <si>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</si>
  <si>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</si>
  <si>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</si>
  <si>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</si>
  <si>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</si>
  <si>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</si>
  <si>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</si>
  <si>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</si>
  <si>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</si>
  <si>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</si>
  <si>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</si>
  <si>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</si>
  <si>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</si>
  <si>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</si>
  <si>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</si>
  <si>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</si>
  <si>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</si>
  <si>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</si>
  <si>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</si>
  <si>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</si>
  <si>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</si>
  <si>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</si>
  <si>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</si>
  <si>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</si>
  <si>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</si>
  <si>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</si>
  <si>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</si>
  <si>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</si>
  <si>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</si>
  <si>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</si>
  <si>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</si>
  <si>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</si>
  <si>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</si>
  <si>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</si>
  <si>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</si>
  <si>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</si>
  <si>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</si>
  <si>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</si>
  <si>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</si>
  <si>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</si>
  <si>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</si>
  <si>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</si>
  <si>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</si>
  <si>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</si>
  <si>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</si>
  <si>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</si>
  <si>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</si>
  <si>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</si>
  <si>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</si>
  <si>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</si>
  <si>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</si>
  <si>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</si>
  <si>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</si>
  <si>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</si>
  <si>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</si>
  <si>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</si>
  <si>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</si>
  <si>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</si>
  <si>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</si>
  <si>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</si>
  <si>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</si>
  <si>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</si>
  <si>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</si>
  <si>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</si>
  <si>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</si>
  <si>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</si>
  <si>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</si>
  <si>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</si>
  <si>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</si>
  <si>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</si>
  <si>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</si>
  <si>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</si>
  <si>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</si>
  <si>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</si>
  <si>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</si>
  <si>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</si>
  <si>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</si>
  <si>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</si>
  <si>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</si>
  <si>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</si>
  <si>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</si>
  <si>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</si>
  <si>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</si>
  <si>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</si>
  <si>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</si>
  <si>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</si>
  <si>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</si>
  <si>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</si>
  <si>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</si>
  <si>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</si>
  <si>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</si>
  <si>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</si>
  <si>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</si>
  <si>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</si>
  <si>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</si>
  <si>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</si>
  <si>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</si>
  <si>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</si>
  <si>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</si>
  <si>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</si>
  <si>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</si>
  <si>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</si>
  <si>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</si>
  <si>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</si>
  <si>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</si>
  <si>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</si>
  <si>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</si>
  <si>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</si>
  <si>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</si>
  <si>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</si>
  <si>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</si>
  <si>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</si>
  <si>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</si>
  <si>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</si>
  <si>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</si>
  <si>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</si>
  <si>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</si>
  <si>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</si>
  <si>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</si>
  <si>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</si>
  <si>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</si>
  <si>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</si>
  <si>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</si>
  <si>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</si>
  <si>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</si>
  <si>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</si>
  <si>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</si>
  <si>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</si>
  <si>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</si>
  <si>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</si>
  <si>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</si>
  <si>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</si>
  <si>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</si>
  <si>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</si>
  <si>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</si>
  <si>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</si>
  <si>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</si>
  <si>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</si>
  <si>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</si>
  <si>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</si>
  <si>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</si>
  <si>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</si>
  <si>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</si>
  <si>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</si>
  <si>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</si>
  <si>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</si>
  <si>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</si>
  <si>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</si>
  <si>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</si>
  <si>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</si>
  <si>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</si>
  <si>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</si>
  <si>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</si>
  <si>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</si>
  <si>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</si>
  <si>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</si>
  <si>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</si>
  <si>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</si>
  <si>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</si>
  <si>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</si>
  <si>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</si>
  <si>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</si>
  <si>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</si>
  <si>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</si>
  <si>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</si>
  <si>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</si>
  <si>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</si>
  <si>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</si>
  <si>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</si>
  <si>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</si>
  <si>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</si>
  <si>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</si>
  <si>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</si>
  <si>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</si>
  <si>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</si>
  <si>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</si>
  <si>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</si>
  <si>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</si>
  <si>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</si>
  <si>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</si>
  <si>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</si>
  <si>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</si>
  <si>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</si>
  <si>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</si>
  <si>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</si>
  <si>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</si>
  <si>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</si>
  <si>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</si>
  <si>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</si>
  <si>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</si>
  <si>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</si>
  <si>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</si>
  <si>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</si>
  <si>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</si>
  <si>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</si>
  <si>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</si>
  <si>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</si>
  <si>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</si>
  <si>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</si>
  <si>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</si>
  <si>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</si>
  <si>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</si>
  <si>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</si>
  <si>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</si>
  <si>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</si>
  <si>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</si>
  <si>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</si>
  <si>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</si>
  <si>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</si>
  <si>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</si>
  <si>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</si>
  <si>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</si>
  <si>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</si>
  <si>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</si>
  <si>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</si>
  <si>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</si>
  <si>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</si>
  <si>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</si>
  <si>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</si>
  <si>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</si>
  <si>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</si>
  <si>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</si>
  <si>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</si>
  <si>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</si>
  <si>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</si>
  <si>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</si>
  <si>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</si>
  <si>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</si>
  <si>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</si>
  <si>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</si>
  <si>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</si>
  <si>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</si>
  <si>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</si>
  <si>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</si>
  <si>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</si>
  <si>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</si>
  <si>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</si>
  <si>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</si>
  <si>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</si>
  <si>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</si>
  <si>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</si>
  <si>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</si>
  <si>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</si>
  <si>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</si>
  <si>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</si>
  <si>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</si>
  <si>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</si>
  <si>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</si>
  <si>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</si>
  <si>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</si>
  <si>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</si>
  <si>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</si>
  <si>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</si>
  <si>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</si>
  <si>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</si>
  <si>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</si>
  <si>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</si>
  <si>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</si>
  <si>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</si>
  <si>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</si>
  <si>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</si>
  <si>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</si>
  <si>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</si>
  <si>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</si>
  <si>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</si>
  <si>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</si>
  <si>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</si>
  <si>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</si>
  <si>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</si>
  <si>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</si>
  <si>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</si>
  <si>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</si>
  <si>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</si>
  <si>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</si>
  <si>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</si>
  <si>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</si>
  <si>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</si>
  <si>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</si>
  <si>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</si>
  <si>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</si>
  <si>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</si>
  <si>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</si>
  <si>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</si>
  <si>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</si>
  <si>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</si>
  <si>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</si>
  <si>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</si>
  <si>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</si>
  <si>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</si>
  <si>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</si>
  <si>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</si>
  <si>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</si>
  <si>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</si>
  <si>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</si>
  <si>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</si>
  <si>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</si>
  <si>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</si>
  <si>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</si>
  <si>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</si>
  <si>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</si>
  <si>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</si>
  <si>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</si>
  <si>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</si>
  <si>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</si>
  <si>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</si>
  <si>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</si>
  <si>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</si>
  <si>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</si>
  <si>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</si>
  <si>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</si>
  <si>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</si>
  <si>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</si>
  <si>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</si>
  <si>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</si>
  <si>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</si>
  <si>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</si>
  <si>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</si>
  <si>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</si>
  <si>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</si>
  <si>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</si>
  <si>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</si>
  <si>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</si>
  <si>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</si>
  <si>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</si>
  <si>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</si>
  <si>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</si>
  <si>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</si>
  <si>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</si>
  <si>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</si>
  <si>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</si>
  <si>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</si>
  <si>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</si>
  <si>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</si>
  <si>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</si>
  <si>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</si>
  <si>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</si>
  <si>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</si>
  <si>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</si>
  <si>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</si>
  <si>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</si>
  <si>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</si>
  <si>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</si>
  <si>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</si>
  <si>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</si>
  <si>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</si>
  <si>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</si>
  <si>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</si>
  <si>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</si>
  <si>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</si>
  <si>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</si>
  <si>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</si>
  <si>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</si>
  <si>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</si>
  <si>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</si>
  <si>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</si>
  <si>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</si>
  <si>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</si>
  <si>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</si>
  <si>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</si>
  <si>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</si>
  <si>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</si>
  <si>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</si>
  <si>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</si>
  <si>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</si>
  <si>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</si>
  <si>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</si>
  <si>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</si>
  <si>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</si>
  <si>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</si>
  <si>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</si>
  <si>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</si>
  <si>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</si>
  <si>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</si>
  <si>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</si>
  <si>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</si>
  <si>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</si>
  <si>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</si>
  <si>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</si>
  <si>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</si>
  <si>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</si>
  <si>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</si>
  <si>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</si>
  <si>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</si>
  <si>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</si>
  <si>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</si>
  <si>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</si>
  <si>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</si>
  <si>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</si>
  <si>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</si>
  <si>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</si>
  <si>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</si>
  <si>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</si>
  <si>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</si>
  <si>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</si>
  <si>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</si>
  <si>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</si>
  <si>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</si>
  <si>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</si>
  <si>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</si>
  <si>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</si>
  <si>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</si>
  <si>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</si>
  <si>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</si>
  <si>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</si>
  <si>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</si>
  <si>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</si>
  <si>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</si>
  <si>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</si>
  <si>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</si>
  <si>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</si>
  <si>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</si>
  <si>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</si>
  <si>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</si>
  <si>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</si>
  <si>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</si>
  <si>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</si>
  <si>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</si>
  <si>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</si>
  <si>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</si>
  <si>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</si>
  <si>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</si>
  <si>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</si>
  <si>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</si>
  <si>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</si>
  <si>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</si>
  <si>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</si>
  <si>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</si>
  <si>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</si>
  <si>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</si>
  <si>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</si>
  <si>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</si>
  <si>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</si>
  <si>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</si>
  <si>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</si>
  <si>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</si>
  <si>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</si>
  <si>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</si>
  <si>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</si>
  <si>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</si>
  <si>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</si>
  <si>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</si>
  <si>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</si>
  <si>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</si>
  <si>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</si>
  <si>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</si>
  <si>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</si>
  <si>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</si>
  <si>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</si>
  <si>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</si>
  <si>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</si>
  <si>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</si>
  <si>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</si>
  <si>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</si>
  <si>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</si>
  <si>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</si>
  <si>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</si>
  <si>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</si>
  <si>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</si>
  <si>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</si>
  <si>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</si>
  <si>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</si>
  <si>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</si>
  <si>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</si>
  <si>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</si>
  <si>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</si>
  <si>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</si>
  <si>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</si>
  <si>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</si>
  <si>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</si>
  <si>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</si>
  <si>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</si>
  <si>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</si>
  <si>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</si>
  <si>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</si>
  <si>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</si>
  <si>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</si>
  <si>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</si>
  <si>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</si>
  <si>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</si>
  <si>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</si>
  <si>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</si>
  <si>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</si>
  <si>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</si>
  <si>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</si>
  <si>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</si>
  <si>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</si>
  <si>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</si>
  <si>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</si>
  <si>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</si>
  <si>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</si>
  <si>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</si>
  <si>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</si>
  <si>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</si>
  <si>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</si>
  <si>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</si>
  <si>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</si>
  <si>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</si>
  <si>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</si>
  <si>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</si>
  <si>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</si>
  <si>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</si>
  <si>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</si>
  <si>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</si>
  <si>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</si>
  <si>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</si>
  <si>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</si>
  <si>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</si>
  <si>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</si>
  <si>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</si>
  <si>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</si>
  <si>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</si>
  <si>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</si>
  <si>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</si>
  <si>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</si>
  <si>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</si>
  <si>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</si>
  <si>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</si>
  <si>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</si>
  <si>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</si>
  <si>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</si>
  <si>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</si>
  <si>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</si>
  <si>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</si>
  <si>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</si>
  <si>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</si>
  <si>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</si>
  <si>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</si>
  <si>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</si>
  <si>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</si>
  <si>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</si>
  <si>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</si>
  <si>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</si>
  <si>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</si>
  <si>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</si>
  <si>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</si>
  <si>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</si>
  <si>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</si>
  <si>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</si>
  <si>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</si>
  <si>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</si>
  <si>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</si>
  <si>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</si>
  <si>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</si>
  <si>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</si>
  <si>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</si>
  <si>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</si>
  <si>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</si>
  <si>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</si>
  <si>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</si>
  <si>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</si>
  <si>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</si>
  <si>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</si>
  <si>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</si>
  <si>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</si>
  <si>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</si>
  <si>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</si>
  <si>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</si>
  <si>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</si>
  <si>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</si>
  <si>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</si>
  <si>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</si>
  <si>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</si>
  <si>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</si>
  <si>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</si>
  <si>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</si>
  <si>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</si>
  <si>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</si>
  <si>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</si>
  <si>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</si>
  <si>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</si>
  <si>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</si>
  <si>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</si>
  <si>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</si>
  <si>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</si>
  <si>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</si>
  <si>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</si>
  <si>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</si>
  <si>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</si>
  <si>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</si>
  <si>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</si>
  <si>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</si>
  <si>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</si>
  <si>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</si>
  <si>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</si>
  <si>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</si>
  <si>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</si>
  <si>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</si>
  <si>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</si>
  <si>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</si>
  <si>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</si>
  <si>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</si>
  <si>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</si>
  <si>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</si>
  <si>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</si>
  <si>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</si>
  <si>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</si>
  <si>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</si>
  <si>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</si>
  <si>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</si>
  <si>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</si>
  <si>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</si>
  <si>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</si>
  <si>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</si>
  <si>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</si>
  <si>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</si>
  <si>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</si>
  <si>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</si>
  <si>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</si>
  <si>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</si>
  <si>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</si>
  <si>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</si>
  <si>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</si>
  <si>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</si>
  <si>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</si>
  <si>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</si>
  <si>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</si>
  <si>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</si>
  <si>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</si>
  <si>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</si>
  <si>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</si>
  <si>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</si>
  <si>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</si>
  <si>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</si>
  <si>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</si>
  <si>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</si>
  <si>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</si>
  <si>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</si>
  <si>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</si>
  <si>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</si>
  <si>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</si>
  <si>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</si>
  <si>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</si>
  <si>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</si>
  <si>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</si>
  <si>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</si>
  <si>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</si>
  <si>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</si>
  <si>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</si>
  <si>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</si>
  <si>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</si>
  <si>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</si>
  <si>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</si>
  <si>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</si>
  <si>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</si>
  <si>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</si>
  <si>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</si>
  <si>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</si>
  <si>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</si>
  <si>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</si>
  <si>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</si>
  <si>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</si>
  <si>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</si>
  <si>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</si>
  <si>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</si>
  <si>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</si>
  <si>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</si>
  <si>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</si>
  <si>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</si>
  <si>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</si>
  <si>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</si>
  <si>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</si>
  <si>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</si>
  <si>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</si>
  <si>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</si>
  <si>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</si>
  <si>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</si>
  <si>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</si>
  <si>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</si>
  <si>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</si>
  <si>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</si>
  <si>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</si>
  <si>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</si>
  <si>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</si>
  <si>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</si>
  <si>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</si>
  <si>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</si>
  <si>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</si>
  <si>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</si>
  <si>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</si>
  <si>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</si>
  <si>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</si>
  <si>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</si>
  <si>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</si>
  <si>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</si>
  <si>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</si>
  <si>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</si>
  <si>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</si>
  <si>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</si>
  <si>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</si>
  <si>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</si>
  <si>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</si>
  <si>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</si>
  <si>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</si>
  <si>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</si>
  <si>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</si>
  <si>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</si>
  <si>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</si>
  <si>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</si>
  <si>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</si>
  <si>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</si>
  <si>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</si>
  <si>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</si>
  <si>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</si>
  <si>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</si>
  <si>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</si>
  <si>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</si>
  <si>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</si>
  <si>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</si>
  <si>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</si>
  <si>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</si>
  <si>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</si>
  <si>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</si>
  <si>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</si>
  <si>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</si>
  <si>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</si>
  <si>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</si>
  <si>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</si>
  <si>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</si>
  <si>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</si>
  <si>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</si>
  <si>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</si>
  <si>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</si>
  <si>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</si>
  <si>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</si>
  <si>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</si>
  <si>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</si>
  <si>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</si>
  <si>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</si>
  <si>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</si>
  <si>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</si>
  <si>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</si>
  <si>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</si>
  <si>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</si>
  <si>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</si>
  <si>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</si>
  <si>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</si>
  <si>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</si>
  <si>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</si>
  <si>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</si>
  <si>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</si>
  <si>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</si>
  <si>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</si>
  <si>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</si>
  <si>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</si>
  <si>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</si>
  <si>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</si>
  <si>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</si>
  <si>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</si>
  <si>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</si>
  <si>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</si>
  <si>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</si>
  <si>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</si>
  <si>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</si>
  <si>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</si>
  <si>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</si>
  <si>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</si>
  <si>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</si>
  <si>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</si>
  <si>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</si>
  <si>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</si>
  <si>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</si>
  <si>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</si>
  <si>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</si>
  <si>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</si>
  <si>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</si>
  <si>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</si>
  <si>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</si>
  <si>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</si>
  <si>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</si>
  <si>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</si>
  <si>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</si>
  <si>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</si>
  <si>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</si>
  <si>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</si>
  <si>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</si>
  <si>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</si>
  <si>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</si>
  <si>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</si>
  <si>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</si>
  <si>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</si>
  <si>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</si>
  <si>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</si>
  <si>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</si>
  <si>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</si>
  <si>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</si>
  <si>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</si>
  <si>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</si>
  <si>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</si>
  <si>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</si>
  <si>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</si>
  <si>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</si>
  <si>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</si>
  <si>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</si>
  <si>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</si>
  <si>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</si>
  <si>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</si>
  <si>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</si>
  <si>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</si>
  <si>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</si>
  <si>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</si>
  <si>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</si>
  <si>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</si>
  <si>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</si>
  <si>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</si>
  <si>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</si>
  <si>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</si>
  <si>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</si>
  <si>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</si>
  <si>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</si>
  <si>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</si>
  <si>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</si>
  <si>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</si>
  <si>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</si>
  <si>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</si>
  <si>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</si>
  <si>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</si>
  <si>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</si>
  <si>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</si>
  <si>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</si>
  <si>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</si>
  <si>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</si>
  <si>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</si>
  <si>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</si>
  <si>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</si>
  <si>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</si>
  <si>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</si>
  <si>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</si>
  <si>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</si>
  <si>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</si>
  <si>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</si>
  <si>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</si>
  <si>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</si>
  <si>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</si>
  <si>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</si>
  <si>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</si>
  <si>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</si>
  <si>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</si>
  <si>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</si>
  <si>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</si>
  <si>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</si>
  <si>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</si>
  <si>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</si>
  <si>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</si>
  <si>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</si>
  <si>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</si>
  <si>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</si>
  <si>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</si>
  <si>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</si>
  <si>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</si>
  <si>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</si>
  <si>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</si>
  <si>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</si>
  <si>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</si>
  <si>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</si>
  <si>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</si>
  <si>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</si>
  <si>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</si>
  <si>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</si>
  <si>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</si>
  <si>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</si>
  <si>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</si>
  <si>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</si>
  <si>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</si>
  <si>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</si>
  <si>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</si>
  <si>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</si>
  <si>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</si>
  <si>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</si>
  <si>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</si>
  <si>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</si>
  <si>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</si>
  <si>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</si>
  <si>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</si>
  <si>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</si>
  <si>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</si>
  <si>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</si>
  <si>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</si>
  <si>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</si>
  <si>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</si>
  <si>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</si>
  <si>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</si>
  <si>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</si>
  <si>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</si>
  <si>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</si>
  <si>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</si>
  <si>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</si>
  <si>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</si>
  <si>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</si>
  <si>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</si>
  <si>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</si>
  <si>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</si>
  <si>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</si>
  <si>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</si>
  <si>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</si>
  <si>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</si>
  <si>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</si>
  <si>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</si>
  <si>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</si>
  <si>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</si>
  <si>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</si>
  <si>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</si>
  <si>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</si>
  <si>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</si>
  <si>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</si>
  <si>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</si>
  <si>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</si>
  <si>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</si>
  <si>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</si>
  <si>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</si>
  <si>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</si>
  <si>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</si>
  <si>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</si>
  <si>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</si>
  <si>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</si>
  <si>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</si>
  <si>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</si>
  <si>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</si>
  <si>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</si>
  <si>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</si>
  <si>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</si>
  <si>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</si>
  <si>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</si>
  <si>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</si>
  <si>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</si>
  <si>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</si>
  <si>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</si>
  <si>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</si>
  <si>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</si>
  <si>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</si>
  <si>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</si>
  <si>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</si>
  <si>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</si>
  <si>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</si>
  <si>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</si>
  <si>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</si>
  <si>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</si>
  <si>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</si>
  <si>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</si>
  <si>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</si>
  <si>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</si>
  <si>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</si>
  <si>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</si>
  <si>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</si>
  <si>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</si>
  <si>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</si>
  <si>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</si>
  <si>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</si>
  <si>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</si>
  <si>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</si>
  <si>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</si>
  <si>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</si>
  <si>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</si>
  <si>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</si>
  <si>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</si>
  <si>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</si>
  <si>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</si>
  <si>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</si>
  <si>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</si>
  <si>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</si>
  <si>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</si>
  <si>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</si>
  <si>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</si>
  <si>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</si>
  <si>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</si>
  <si>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</si>
  <si>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</si>
  <si>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</si>
  <si>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</si>
  <si>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</si>
  <si>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</si>
  <si>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</si>
  <si>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</si>
  <si>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</si>
  <si>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</si>
  <si>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</si>
  <si>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</si>
  <si>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</si>
  <si>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</si>
  <si>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</si>
  <si>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</si>
  <si>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</si>
  <si>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</si>
  <si>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</si>
  <si>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</si>
  <si>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</si>
  <si>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</si>
  <si>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</si>
  <si>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</si>
  <si>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</si>
  <si>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</si>
  <si>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</si>
  <si>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</si>
  <si>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</si>
  <si>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</si>
  <si>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</si>
  <si>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</si>
  <si>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</si>
  <si>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</si>
  <si>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</si>
  <si>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</si>
  <si>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</si>
  <si>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</si>
  <si>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</si>
  <si>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</si>
  <si>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</si>
  <si>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</si>
  <si>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</si>
  <si>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</si>
  <si>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</si>
  <si>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</si>
  <si>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</si>
  <si>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</si>
  <si>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</si>
  <si>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</si>
  <si>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</si>
  <si>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</si>
  <si>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</si>
  <si>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</si>
  <si>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</si>
  <si>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</si>
  <si>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</si>
  <si>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</si>
  <si>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</si>
  <si>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</si>
  <si>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</si>
  <si>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</si>
  <si>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</si>
  <si>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</si>
  <si>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</si>
  <si>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</si>
  <si>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</si>
  <si>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</si>
  <si>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</si>
  <si>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</si>
  <si>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</si>
  <si>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</si>
  <si>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</si>
  <si>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</si>
  <si>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</si>
  <si>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</si>
  <si>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</si>
  <si>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</si>
  <si>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</si>
  <si>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</si>
  <si>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</si>
  <si>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</si>
  <si>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</si>
  <si>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</si>
  <si>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</si>
  <si>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</si>
  <si>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</si>
  <si>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</si>
  <si>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</si>
  <si>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</si>
  <si>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</si>
  <si>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</si>
  <si>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</si>
  <si>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</si>
  <si>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</si>
  <si>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</si>
  <si>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</si>
  <si>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</si>
  <si>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</si>
  <si>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</si>
  <si>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</si>
  <si>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</si>
  <si>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</si>
  <si>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</si>
  <si>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</si>
  <si>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</si>
  <si>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</si>
  <si>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</si>
  <si>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</si>
  <si>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</si>
  <si>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</si>
  <si>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</si>
  <si>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</si>
  <si>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</si>
  <si>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</si>
  <si>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</si>
  <si>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</si>
  <si>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</si>
  <si>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</si>
  <si>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</si>
  <si>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</si>
  <si>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</si>
  <si>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</si>
  <si>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</si>
  <si>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</si>
  <si>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</si>
  <si>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</si>
  <si>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</si>
  <si>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</si>
  <si>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</si>
  <si>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</si>
  <si>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</si>
  <si>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</si>
  <si>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</si>
  <si>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</si>
  <si>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</si>
  <si>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</si>
  <si>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</si>
  <si>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</si>
  <si>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</si>
  <si>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</si>
  <si>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</si>
  <si>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</si>
  <si>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</si>
  <si>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</si>
  <si>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</si>
  <si>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</si>
  <si>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</si>
  <si>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</si>
  <si>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</si>
  <si>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</si>
  <si>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</si>
  <si>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</si>
  <si>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</si>
  <si>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</si>
  <si>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</si>
  <si>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</si>
  <si>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</si>
  <si>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</si>
  <si>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</si>
  <si>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</si>
  <si>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</si>
  <si>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</si>
  <si>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</si>
  <si>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</si>
  <si>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</si>
  <si>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</si>
  <si>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</si>
  <si>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</si>
  <si>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</si>
  <si>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</si>
  <si>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</si>
  <si>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</si>
  <si>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</si>
  <si>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</si>
  <si>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</si>
  <si>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</si>
  <si>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</si>
  <si>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</si>
  <si>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</si>
  <si>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</si>
  <si>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</si>
  <si>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</si>
  <si>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</si>
  <si>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</si>
  <si>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</si>
  <si>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</si>
  <si>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</si>
  <si>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</si>
  <si>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</si>
  <si>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</si>
  <si>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</si>
  <si>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</si>
  <si>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</si>
  <si>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</si>
  <si>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</si>
  <si>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</si>
  <si>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</si>
  <si>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</si>
  <si>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</si>
  <si>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</si>
  <si>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</si>
  <si>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</si>
  <si>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</si>
  <si>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</si>
  <si>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</si>
  <si>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</si>
  <si>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</si>
  <si>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</si>
  <si>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</si>
  <si>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</si>
  <si>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</si>
  <si>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</si>
  <si>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</si>
  <si>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</si>
  <si>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</si>
  <si>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</si>
  <si>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</si>
  <si>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</si>
  <si>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</si>
  <si>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</si>
  <si>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</si>
  <si>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</si>
  <si>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</si>
  <si>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</si>
  <si>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</si>
  <si>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</si>
  <si>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</si>
  <si>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</si>
  <si>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</si>
  <si>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</si>
  <si>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</si>
  <si>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</si>
  <si>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</si>
  <si>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</si>
  <si>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</si>
  <si>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</si>
  <si>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</si>
  <si>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</si>
  <si>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</si>
  <si>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</si>
  <si>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</si>
  <si>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</si>
  <si>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</si>
  <si>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</si>
  <si>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</si>
  <si>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</si>
  <si>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</si>
  <si>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</si>
  <si>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</si>
  <si>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</si>
  <si>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</si>
  <si>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</si>
  <si>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</si>
  <si>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</si>
  <si>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</si>
  <si>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</si>
  <si>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</si>
  <si>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</si>
  <si>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</si>
  <si>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</si>
  <si>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</si>
  <si>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</si>
  <si>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</si>
  <si>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</si>
  <si>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</si>
  <si>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</si>
  <si>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</si>
  <si>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</si>
  <si>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</si>
  <si>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</si>
  <si>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</si>
  <si>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</si>
  <si>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</si>
  <si>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</si>
  <si>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</si>
  <si>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</si>
  <si>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</si>
  <si>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</si>
  <si>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</si>
  <si>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</si>
  <si>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</si>
  <si>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</si>
  <si>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</si>
  <si>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</si>
  <si>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</si>
  <si>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</si>
  <si>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</si>
  <si>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</si>
  <si>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</si>
  <si>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</si>
  <si>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</si>
  <si>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</si>
  <si>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</si>
  <si>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</si>
  <si>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</si>
  <si>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</si>
  <si>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</si>
  <si>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</si>
  <si>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</si>
  <si>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</si>
  <si>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</si>
  <si>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</si>
  <si>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</si>
  <si>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</si>
  <si>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</si>
  <si>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</si>
  <si>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</si>
  <si>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</si>
  <si>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</si>
  <si>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</si>
  <si>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</si>
  <si>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</si>
  <si>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</si>
  <si>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</si>
  <si>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</si>
  <si>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</si>
  <si>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</si>
  <si>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</si>
  <si>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</si>
  <si>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</si>
  <si>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</si>
  <si>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</si>
  <si>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</si>
  <si>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</si>
  <si>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</si>
  <si>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</si>
  <si>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</si>
  <si>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</si>
  <si>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</si>
  <si>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</si>
  <si>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</si>
  <si>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</si>
  <si>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</si>
  <si>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</si>
  <si>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</si>
  <si>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</si>
  <si>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</si>
  <si>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</si>
  <si>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</si>
  <si>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</si>
  <si>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</si>
  <si>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</si>
  <si>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</si>
  <si>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</si>
  <si>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</si>
  <si>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</si>
  <si>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</si>
  <si>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</si>
  <si>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</si>
  <si>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</si>
  <si>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</si>
  <si>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</si>
  <si>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</si>
  <si>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</si>
  <si>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</si>
  <si>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</si>
  <si>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</si>
  <si>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</si>
  <si>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</si>
  <si>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</si>
  <si>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</si>
  <si>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</si>
  <si>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</si>
  <si>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</si>
  <si>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</si>
  <si>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</si>
  <si>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</si>
  <si>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</si>
  <si>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</si>
  <si>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</si>
  <si>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</si>
  <si>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</si>
  <si>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</si>
  <si>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</si>
  <si>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</si>
  <si>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</si>
  <si>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</si>
  <si>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</si>
  <si>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</si>
  <si>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</si>
  <si>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</si>
  <si>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</si>
  <si>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</si>
  <si>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</si>
  <si>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</si>
  <si>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</si>
  <si>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</si>
  <si>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</si>
  <si>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</si>
  <si>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</si>
  <si>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</si>
  <si>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</si>
  <si>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</si>
  <si>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</si>
  <si>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</si>
  <si>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</si>
  <si>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</si>
  <si>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</si>
  <si>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</si>
  <si>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</si>
  <si>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</si>
  <si>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</si>
  <si>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</si>
  <si>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</si>
  <si>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</si>
  <si>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</si>
  <si>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</si>
  <si>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</si>
  <si>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</si>
  <si>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</si>
  <si>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</si>
  <si>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</si>
  <si>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</si>
  <si>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</si>
  <si>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</si>
  <si>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</si>
  <si>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</si>
  <si>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</si>
  <si>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</si>
  <si>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</si>
  <si>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</si>
  <si>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</si>
  <si>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</si>
  <si>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</si>
  <si>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</si>
  <si>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</si>
  <si>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</si>
  <si>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</si>
  <si>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</si>
  <si>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</si>
  <si>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</si>
  <si>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</si>
  <si>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</si>
  <si>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</si>
  <si>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</si>
  <si>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</si>
  <si>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</si>
  <si>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</si>
  <si>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</si>
  <si>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</si>
  <si>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</si>
  <si>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</si>
  <si>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</si>
  <si>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</si>
  <si>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</si>
  <si>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</si>
  <si>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</si>
  <si>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</si>
  <si>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</si>
  <si>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</si>
  <si>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</si>
  <si>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</si>
  <si>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</si>
  <si>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</si>
  <si>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</si>
  <si>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</si>
  <si>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</si>
  <si>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</si>
  <si>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</si>
  <si>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</si>
  <si>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</si>
  <si>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</si>
  <si>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</si>
  <si>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</si>
  <si>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</si>
  <si>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</si>
  <si>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</si>
  <si>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</si>
  <si>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</si>
  <si>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</si>
  <si>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</si>
  <si>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</si>
  <si>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</si>
  <si>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</si>
  <si>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</si>
  <si>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</si>
  <si>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</si>
  <si>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</si>
  <si>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</si>
  <si>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</si>
  <si>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</si>
  <si>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</si>
  <si>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</si>
  <si>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</si>
  <si>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</si>
  <si>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</si>
  <si>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</si>
  <si>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</si>
  <si>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</si>
  <si>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</si>
  <si>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</si>
  <si>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</si>
  <si>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</si>
  <si>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</si>
  <si>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</si>
  <si>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</si>
  <si>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</si>
  <si>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</si>
  <si>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</si>
  <si>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</si>
  <si>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</si>
  <si>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</si>
  <si>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</si>
  <si>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</si>
  <si>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</si>
  <si>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</si>
  <si>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</si>
  <si>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</si>
  <si>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</si>
  <si>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</si>
  <si>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</si>
  <si>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</si>
  <si>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</si>
  <si>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</si>
  <si>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</si>
  <si>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</si>
  <si>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</si>
  <si>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</si>
  <si>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</si>
  <si>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</si>
  <si>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</si>
  <si>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</si>
  <si>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</si>
  <si>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</si>
  <si>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</si>
  <si>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</si>
  <si>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</si>
  <si>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</si>
  <si>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</si>
  <si>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</si>
  <si>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</si>
  <si>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</si>
  <si>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</si>
  <si>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</si>
  <si>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</si>
  <si>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</si>
  <si>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</si>
  <si>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</si>
  <si>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</si>
  <si>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</si>
  <si>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</si>
  <si>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</si>
  <si>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</si>
  <si>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</si>
  <si>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</si>
  <si>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</si>
  <si>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</si>
  <si>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</si>
  <si>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</si>
  <si>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</si>
  <si>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</si>
  <si>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</si>
  <si>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</si>
  <si>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</si>
  <si>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</si>
  <si>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</si>
  <si>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</si>
  <si>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</si>
  <si>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</si>
  <si>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</si>
  <si>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</si>
  <si>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</si>
  <si>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</si>
  <si>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</si>
  <si>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</si>
  <si>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</si>
  <si>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</si>
  <si>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</si>
  <si>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</si>
  <si>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</si>
  <si>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</si>
  <si>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</si>
  <si>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</si>
  <si>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</si>
  <si>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</si>
  <si>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</si>
  <si>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</si>
  <si>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</si>
  <si>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</si>
  <si>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</si>
  <si>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</si>
  <si>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</si>
  <si>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</si>
  <si>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</si>
  <si>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</si>
  <si>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</si>
  <si>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</si>
  <si>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</si>
  <si>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</si>
  <si>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</si>
  <si>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</si>
  <si>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</si>
  <si>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</si>
  <si>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</si>
  <si>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</si>
  <si>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</si>
  <si>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</si>
  <si>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</si>
  <si>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</si>
  <si>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</si>
  <si>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</si>
  <si>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</si>
  <si>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</si>
  <si>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</si>
  <si>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</si>
  <si>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</si>
  <si>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</si>
  <si>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</si>
  <si>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</si>
  <si>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</si>
  <si>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</si>
  <si>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</si>
  <si>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</si>
  <si>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</si>
  <si>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</si>
  <si>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</si>
  <si>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</si>
  <si>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</si>
  <si>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</si>
  <si>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</si>
  <si>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</si>
  <si>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</si>
  <si>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</si>
  <si>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</si>
  <si>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</si>
  <si>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</si>
  <si>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</si>
  <si>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</si>
  <si>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</si>
  <si>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</si>
  <si>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</si>
  <si>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</si>
  <si>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</si>
  <si>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</si>
  <si>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</si>
  <si>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</si>
  <si>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</si>
  <si>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</si>
  <si>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</si>
  <si>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</si>
  <si>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</si>
  <si>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</si>
  <si>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</si>
  <si>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</si>
  <si>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</si>
  <si>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</si>
  <si>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</si>
  <si>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</si>
  <si>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</si>
  <si>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</si>
  <si>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</si>
  <si>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</si>
  <si>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</si>
  <si>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</si>
  <si>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</si>
  <si>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</si>
  <si>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</si>
  <si>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</si>
  <si>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</si>
  <si>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</si>
  <si>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</si>
  <si>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</si>
  <si>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</si>
  <si>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</si>
  <si>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</si>
  <si>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</si>
  <si>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</si>
  <si>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</si>
  <si>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</si>
  <si>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</si>
  <si>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</si>
  <si>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</si>
  <si>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</si>
  <si>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</si>
  <si>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</si>
  <si>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</si>
  <si>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</si>
  <si>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</si>
  <si>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</si>
  <si>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</si>
  <si>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</si>
  <si>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</si>
  <si>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</si>
  <si>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</si>
  <si>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</si>
  <si>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</si>
  <si>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</si>
  <si>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</si>
  <si>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</si>
  <si>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</si>
  <si>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</si>
  <si>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</si>
  <si>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</si>
  <si>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</si>
  <si>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</si>
  <si>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</si>
  <si>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</si>
  <si>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</si>
  <si>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</si>
  <si>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</si>
  <si>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</si>
  <si>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</si>
  <si>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</si>
  <si>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</si>
  <si>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</si>
  <si>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</si>
  <si>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</si>
  <si>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</si>
  <si>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</si>
  <si>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</si>
  <si>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</si>
  <si>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</si>
  <si>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</si>
  <si>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</si>
  <si>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</si>
  <si>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</si>
  <si>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</si>
  <si>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</si>
  <si>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</si>
  <si>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</si>
  <si>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</si>
  <si>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</si>
  <si>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</si>
  <si>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</si>
  <si>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</si>
  <si>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</si>
  <si>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</si>
  <si>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</si>
  <si>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</si>
  <si>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</si>
  <si>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</si>
  <si>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</si>
  <si>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</si>
  <si>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</si>
  <si>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</si>
  <si>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</si>
  <si>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</si>
  <si>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</si>
  <si>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</si>
  <si>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</si>
  <si>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</si>
  <si>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</si>
  <si>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</si>
  <si>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</si>
  <si>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</si>
  <si>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</si>
  <si>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</si>
  <si>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</si>
  <si>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</si>
  <si>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</si>
  <si>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</si>
  <si>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</si>
  <si>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</si>
  <si>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</si>
  <si>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</si>
  <si>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</si>
  <si>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</si>
  <si>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</si>
  <si>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</si>
  <si>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</si>
  <si>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</si>
  <si>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</si>
  <si>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</si>
  <si>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</si>
  <si>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</si>
  <si>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</si>
  <si>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</si>
  <si>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</si>
  <si>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</si>
  <si>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</si>
  <si>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</si>
  <si>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</si>
  <si>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</si>
  <si>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</si>
  <si>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</si>
  <si>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</si>
  <si>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</si>
  <si>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</si>
  <si>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</si>
  <si>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</si>
  <si>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</si>
  <si>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</si>
  <si>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</si>
  <si>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</si>
  <si>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</si>
  <si>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</si>
  <si>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</si>
  <si>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</si>
  <si>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</si>
  <si>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</si>
  <si>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</si>
  <si>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</si>
  <si>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</si>
  <si>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</si>
  <si>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</si>
  <si>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</si>
  <si>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</si>
  <si>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</si>
  <si>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</si>
  <si>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</si>
  <si>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</si>
  <si>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</si>
  <si>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</si>
  <si>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</si>
  <si>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</si>
  <si>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</si>
  <si>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</si>
  <si>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</si>
  <si>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</si>
  <si>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</si>
  <si>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</si>
  <si>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</si>
  <si>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</si>
  <si>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</si>
  <si>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</si>
  <si>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</si>
  <si>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</si>
  <si>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</si>
  <si>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</si>
  <si>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</si>
  <si>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</si>
  <si>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</si>
  <si>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</si>
  <si>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</si>
  <si>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</si>
  <si>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</si>
  <si>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</si>
  <si>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</si>
  <si>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</si>
  <si>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</si>
  <si>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</si>
  <si>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</si>
  <si>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</si>
  <si>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</si>
  <si>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</si>
  <si>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</si>
  <si>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</si>
  <si>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</si>
  <si>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</si>
  <si>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</si>
  <si>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</si>
  <si>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</si>
  <si>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</si>
  <si>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</si>
  <si>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</si>
  <si>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</si>
  <si>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</si>
  <si>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</si>
  <si>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</si>
  <si>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</si>
  <si>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</si>
  <si>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</si>
  <si>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</si>
  <si>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</si>
  <si>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</si>
  <si>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</si>
  <si>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</si>
  <si>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</si>
  <si>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</si>
  <si>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</si>
  <si>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</si>
  <si>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</si>
  <si>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</si>
  <si>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</si>
  <si>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</si>
  <si>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</si>
  <si>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</si>
  <si>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</si>
  <si>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</si>
  <si>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</si>
  <si>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</si>
  <si>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</si>
  <si>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</si>
  <si>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</si>
  <si>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</si>
  <si>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</si>
  <si>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</si>
  <si>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</si>
  <si>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</si>
  <si>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</si>
  <si>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</si>
  <si>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</si>
  <si>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</si>
  <si>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</si>
  <si>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</si>
  <si>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</si>
  <si>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</si>
  <si>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</si>
  <si>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</si>
  <si>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</si>
  <si>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</si>
  <si>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</si>
  <si>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</si>
  <si>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</si>
  <si>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</si>
  <si>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</si>
  <si>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</si>
  <si>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</si>
  <si>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</si>
  <si>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</si>
  <si>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</si>
  <si>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</si>
  <si>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</si>
  <si>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</si>
  <si>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</si>
  <si>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</si>
  <si>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</si>
  <si>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</si>
  <si>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</si>
  <si>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</si>
  <si>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</si>
  <si>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</si>
  <si>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</si>
  <si>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</si>
  <si>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</si>
  <si>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</si>
  <si>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</si>
  <si>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</si>
  <si>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</si>
  <si>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</si>
  <si>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</si>
  <si>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</si>
  <si>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</si>
  <si>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</si>
  <si>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</si>
  <si>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</si>
  <si>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</si>
  <si>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</si>
  <si>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</si>
  <si>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</si>
  <si>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</si>
  <si>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</si>
  <si>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</si>
  <si>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</si>
  <si>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</si>
  <si>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</si>
  <si>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</si>
  <si>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</si>
  <si>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</si>
  <si>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</si>
  <si>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</si>
  <si>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</si>
  <si>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</si>
  <si>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</si>
  <si>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</si>
  <si>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</si>
  <si>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</si>
  <si>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</si>
  <si>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</si>
  <si>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</si>
  <si>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</si>
  <si>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</si>
  <si>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</si>
  <si>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</si>
  <si>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</si>
  <si>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</si>
  <si>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</si>
  <si>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</si>
  <si>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</si>
  <si>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</si>
  <si>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</si>
  <si>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</si>
  <si>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</si>
  <si>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</si>
  <si>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</si>
  <si>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</si>
  <si>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</si>
  <si>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</si>
  <si>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</si>
  <si>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</si>
  <si>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</si>
  <si>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</si>
  <si>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</si>
  <si>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</si>
  <si>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</si>
  <si>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</si>
  <si>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</si>
  <si>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</si>
  <si>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</si>
  <si>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</si>
  <si>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</si>
  <si>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</si>
  <si>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</si>
  <si>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</si>
  <si>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</si>
  <si>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</si>
  <si>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</si>
  <si>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</si>
  <si>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</si>
  <si>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</si>
  <si>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</si>
  <si>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</si>
  <si>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</si>
  <si>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</si>
  <si>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</si>
  <si>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</si>
  <si>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</si>
  <si>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</si>
  <si>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</si>
  <si>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</si>
  <si>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</si>
  <si>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</si>
  <si>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</si>
  <si>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</si>
  <si>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</si>
  <si>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</si>
  <si>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</si>
  <si>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</si>
  <si>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</si>
  <si>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</si>
  <si>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</si>
  <si>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</si>
  <si>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</si>
  <si>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</si>
  <si>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</si>
  <si>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</si>
  <si>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</si>
  <si>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</si>
  <si>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</si>
  <si>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</si>
  <si>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</si>
  <si>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</si>
  <si>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</si>
  <si>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</si>
  <si>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</si>
  <si>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</si>
  <si>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</si>
  <si>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</si>
  <si>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</si>
  <si>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</si>
  <si>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</si>
  <si>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</si>
  <si>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</si>
  <si>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</si>
  <si>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</si>
  <si>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</si>
  <si>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</si>
  <si>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</si>
  <si>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</si>
  <si>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</si>
  <si>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</si>
  <si>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</si>
  <si>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</si>
  <si>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</si>
  <si>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</si>
  <si>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</si>
  <si>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</si>
  <si>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</si>
  <si>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</si>
  <si>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</si>
  <si>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</si>
  <si>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</si>
  <si>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</si>
  <si>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</si>
  <si>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</si>
  <si>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</si>
  <si>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</si>
  <si>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</si>
  <si>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</si>
  <si>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</si>
  <si>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</si>
  <si>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</si>
  <si>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</si>
  <si>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</si>
  <si>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</si>
  <si>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</si>
  <si>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</si>
  <si>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</si>
  <si>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</si>
  <si>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</si>
  <si>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</si>
  <si>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</si>
  <si>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</si>
  <si>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</si>
  <si>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</si>
  <si>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</si>
  <si>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</si>
  <si>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</si>
  <si>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</si>
  <si>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</si>
  <si>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</si>
  <si>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</si>
  <si>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</si>
  <si>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</si>
  <si>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</si>
  <si>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</si>
  <si>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</si>
  <si>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</si>
  <si>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</si>
  <si>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</si>
  <si>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</si>
  <si>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</si>
  <si>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</si>
  <si>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</si>
  <si>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</si>
  <si>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</si>
  <si>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</si>
  <si>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</si>
  <si>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</si>
  <si>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</si>
  <si>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</si>
  <si>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</si>
  <si>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</si>
  <si>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</si>
  <si>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</si>
  <si>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</si>
  <si>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</si>
  <si>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</si>
  <si>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</si>
  <si>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</si>
  <si>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</si>
  <si>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</si>
  <si>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</si>
  <si>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</si>
  <si>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</si>
  <si>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</si>
  <si>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</si>
  <si>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</si>
  <si>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</si>
  <si>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</si>
  <si>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</si>
  <si>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</si>
  <si>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</si>
  <si>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</si>
  <si>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</si>
  <si>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</si>
  <si>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</si>
  <si>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</si>
  <si>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</si>
  <si>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</si>
  <si>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</si>
  <si>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</si>
  <si>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</si>
  <si>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</si>
  <si>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</si>
  <si>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</si>
  <si>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</si>
  <si>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</si>
  <si>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</si>
  <si>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</si>
  <si>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</si>
  <si>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</si>
  <si>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</si>
  <si>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</si>
  <si>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</si>
  <si>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</si>
  <si>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</si>
  <si>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</si>
  <si>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</si>
  <si>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</si>
  <si>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</si>
  <si>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</si>
  <si>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</si>
  <si>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</si>
  <si>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</si>
  <si>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</si>
  <si>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</si>
  <si>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</si>
  <si>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</si>
  <si>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</si>
  <si>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</si>
  <si>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</si>
  <si>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</si>
  <si>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</si>
  <si>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</si>
  <si>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</si>
  <si>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</si>
  <si>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</si>
  <si>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</si>
  <si>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</si>
  <si>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</si>
  <si>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</si>
  <si>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</si>
  <si>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</si>
  <si>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</si>
  <si>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</si>
  <si>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</si>
  <si>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</si>
  <si>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</si>
  <si>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</si>
  <si>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</si>
  <si>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</si>
  <si>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</si>
  <si>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</si>
  <si>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</si>
  <si>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</si>
  <si>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</si>
  <si>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</si>
  <si>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</si>
  <si>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</si>
  <si>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</si>
  <si>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</si>
  <si>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</si>
  <si>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</si>
  <si>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</si>
  <si>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</si>
  <si>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</si>
  <si>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</si>
  <si>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</si>
  <si>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</si>
  <si>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</si>
  <si>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</si>
  <si>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</si>
  <si>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</si>
  <si>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</si>
  <si>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</si>
  <si>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</si>
  <si>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</si>
  <si>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</si>
  <si>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</si>
  <si>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</si>
  <si>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</si>
  <si>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</si>
  <si>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</si>
  <si>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</si>
  <si>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</si>
  <si>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</si>
  <si>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</si>
  <si>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</si>
  <si>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</si>
  <si>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</si>
  <si>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</si>
  <si>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</si>
  <si>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</si>
  <si>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</si>
  <si>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</si>
  <si>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</si>
  <si>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</si>
  <si>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</si>
  <si>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</si>
  <si>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</si>
  <si>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</si>
  <si>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</si>
  <si>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</si>
  <si>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</si>
  <si>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</si>
  <si>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</si>
  <si>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</si>
  <si>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</si>
  <si>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</si>
  <si>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</si>
  <si>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</si>
  <si>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</si>
  <si>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</si>
  <si>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</si>
  <si>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</si>
  <si>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</si>
  <si>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</si>
  <si>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</si>
  <si>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</si>
  <si>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</si>
  <si>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</si>
  <si>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</si>
  <si>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</si>
  <si>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</si>
  <si>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</si>
  <si>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</si>
  <si>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</si>
  <si>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</si>
  <si>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</si>
  <si>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</si>
  <si>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</si>
  <si>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</si>
  <si>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</si>
  <si>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</si>
  <si>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</si>
  <si>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</si>
  <si>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</si>
  <si>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</si>
  <si>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</si>
  <si>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</si>
  <si>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</si>
  <si>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</si>
  <si>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</si>
  <si>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</si>
  <si>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</si>
  <si>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</si>
  <si>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</si>
  <si>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</si>
  <si>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</si>
  <si>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</si>
  <si>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</si>
  <si>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</si>
  <si>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</si>
  <si>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</si>
  <si>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</si>
  <si>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</si>
  <si>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</si>
  <si>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</si>
  <si>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</si>
  <si>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</si>
  <si>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</si>
  <si>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</si>
  <si>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</si>
  <si>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</si>
  <si>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</si>
  <si>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</si>
  <si>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</si>
  <si>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</si>
  <si>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</si>
  <si>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</si>
  <si>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</si>
  <si>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</si>
  <si>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</si>
  <si>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</si>
  <si>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</si>
  <si>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</si>
  <si>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</si>
  <si>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</si>
  <si>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</si>
  <si>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</si>
  <si>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</si>
  <si>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</si>
  <si>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</si>
  <si>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</si>
  <si>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</si>
  <si>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</si>
  <si>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</si>
  <si>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</si>
  <si>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</si>
  <si>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</si>
  <si>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</si>
  <si>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</si>
  <si>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</si>
  <si>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</si>
  <si>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</si>
  <si>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</si>
  <si>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</si>
  <si>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</si>
  <si>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</si>
  <si>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</si>
  <si>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</si>
  <si>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</si>
  <si>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</si>
  <si>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</si>
  <si>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</si>
  <si>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</si>
  <si>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</si>
  <si>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</si>
  <si>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</si>
  <si>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</si>
  <si>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</si>
  <si>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</si>
  <si>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</si>
  <si>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</si>
  <si>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</si>
  <si>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</si>
  <si>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</si>
  <si>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</si>
  <si>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</si>
  <si>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</si>
  <si>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</si>
  <si>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</si>
  <si>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</si>
  <si>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</si>
  <si>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</si>
  <si>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</si>
  <si>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</si>
  <si>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</si>
  <si>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</si>
  <si>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</si>
  <si>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</si>
  <si>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</si>
  <si>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</si>
  <si>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</si>
  <si>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</si>
  <si>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</si>
  <si>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</si>
  <si>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</si>
  <si>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</si>
  <si>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</si>
  <si>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</si>
  <si>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</si>
  <si>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</si>
  <si>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</si>
  <si>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</si>
  <si>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</si>
  <si>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</si>
  <si>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</si>
  <si>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</si>
  <si>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</si>
  <si>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</si>
  <si>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</si>
  <si>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</si>
  <si>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</si>
  <si>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</si>
  <si>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</si>
  <si>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</si>
  <si>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</si>
  <si>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</si>
  <si>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</si>
  <si>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</si>
  <si>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</si>
  <si>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</si>
  <si>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</si>
  <si>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</si>
  <si>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</si>
  <si>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</si>
  <si>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</si>
  <si>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</si>
  <si>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</si>
  <si>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</si>
  <si>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</si>
  <si>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</si>
  <si>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</si>
  <si>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</si>
  <si>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</si>
  <si>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</si>
  <si>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</si>
  <si>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</si>
  <si>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</si>
  <si>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</si>
  <si>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</si>
  <si>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</si>
  <si>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</si>
  <si>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</si>
  <si>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</si>
  <si>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</si>
  <si>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</si>
  <si>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</si>
  <si>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</si>
  <si>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</si>
  <si>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</si>
  <si>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</si>
  <si>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</si>
  <si>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</si>
  <si>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</si>
  <si>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</si>
  <si>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</si>
  <si>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</si>
  <si>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</si>
  <si>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</si>
  <si>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</si>
  <si>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</si>
  <si>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</si>
  <si>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</si>
  <si>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</si>
  <si>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</si>
  <si>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</si>
  <si>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</si>
  <si>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</si>
  <si>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</si>
  <si>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</si>
  <si>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</si>
  <si>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</si>
  <si>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</si>
  <si>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</si>
  <si>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</si>
  <si>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</si>
  <si>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</si>
  <si>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</si>
  <si>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</si>
  <si>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</si>
  <si>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</si>
  <si>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</si>
  <si>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</si>
  <si>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</si>
  <si>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</si>
  <si>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</si>
  <si>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</si>
  <si>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</si>
  <si>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</si>
  <si>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</si>
  <si>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</si>
  <si>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</si>
  <si>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</si>
  <si>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</si>
  <si>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</si>
  <si>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</si>
  <si>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</si>
  <si>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</si>
  <si>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</si>
  <si>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</si>
  <si>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</si>
  <si>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</si>
  <si>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</si>
  <si>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</si>
  <si>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</si>
  <si>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</si>
  <si>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</si>
  <si>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</si>
  <si>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</si>
  <si>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</si>
  <si>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</si>
  <si>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</si>
  <si>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</si>
  <si>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</si>
  <si>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</si>
  <si>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</si>
  <si>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</si>
  <si>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</si>
  <si>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</si>
  <si>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</si>
  <si>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</si>
  <si>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</si>
  <si>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</si>
  <si>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</si>
  <si>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</si>
  <si>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</si>
  <si>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</si>
  <si>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</si>
  <si>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</si>
  <si>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</si>
  <si>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</si>
  <si>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</si>
  <si>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</si>
  <si>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</si>
  <si>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</si>
  <si>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</si>
  <si>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</si>
  <si>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</si>
  <si>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</si>
  <si>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</si>
  <si>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</si>
  <si>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</si>
  <si>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</si>
  <si>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</si>
  <si>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</si>
  <si>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</si>
  <si>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</si>
  <si>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</si>
  <si>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</si>
  <si>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</si>
  <si>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</si>
  <si>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</si>
  <si>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</si>
  <si>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</si>
  <si>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</si>
  <si>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</si>
  <si>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</si>
  <si>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</si>
  <si>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</si>
  <si>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</si>
  <si>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</si>
  <si>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</si>
  <si>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</si>
  <si>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</si>
  <si>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</si>
  <si>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</si>
  <si>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</si>
  <si>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</si>
  <si>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</si>
  <si>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</si>
  <si>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</si>
  <si>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</si>
  <si>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</si>
  <si>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</si>
  <si>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</si>
  <si>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</si>
  <si>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</si>
  <si>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</si>
  <si>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</si>
  <si>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</si>
  <si>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</si>
  <si>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</si>
  <si>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</si>
  <si>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</si>
  <si>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</si>
  <si>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</si>
  <si>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</si>
  <si>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</si>
  <si>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</si>
  <si>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</si>
  <si>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</si>
  <si>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</si>
  <si>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</si>
  <si>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</si>
  <si>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</si>
  <si>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</si>
  <si>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</si>
  <si>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</si>
  <si>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</si>
  <si>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</si>
  <si>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</si>
  <si>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</si>
  <si>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</si>
  <si>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</si>
  <si>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</si>
  <si>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</si>
  <si>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</si>
  <si>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</si>
  <si>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</si>
  <si>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</si>
  <si>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</si>
  <si>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</si>
  <si>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</si>
  <si>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</si>
  <si>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</si>
  <si>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</si>
  <si>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</si>
  <si>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</si>
  <si>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</si>
  <si>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</si>
  <si>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</si>
  <si>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</si>
  <si>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</si>
  <si>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</si>
  <si>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</si>
  <si>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</si>
  <si>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</si>
  <si>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</si>
  <si>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</si>
  <si>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</si>
  <si>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</si>
  <si>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</si>
  <si>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</si>
  <si>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</si>
  <si>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</si>
  <si>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</si>
  <si>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</si>
  <si>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</si>
  <si>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</si>
  <si>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</si>
  <si>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</si>
  <si>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</si>
  <si>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</si>
  <si>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</si>
  <si>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</si>
  <si>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</si>
  <si>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</si>
  <si>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</si>
  <si>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</si>
  <si>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</si>
  <si>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</si>
  <si>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</si>
  <si>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</si>
  <si>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</si>
  <si>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</si>
  <si>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</si>
  <si>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</si>
  <si>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</si>
  <si>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</si>
  <si>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</si>
  <si>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</si>
  <si>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</si>
  <si>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</si>
  <si>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</si>
  <si>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</si>
  <si>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</si>
  <si>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</si>
  <si>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</si>
  <si>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</si>
  <si>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</si>
  <si>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</si>
  <si>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</si>
  <si>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</si>
  <si>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</si>
  <si>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</si>
  <si>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</si>
  <si>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</si>
  <si>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</si>
  <si>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</si>
  <si>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</si>
  <si>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</si>
  <si>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</si>
  <si>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</si>
  <si>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</si>
  <si>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</si>
  <si>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</si>
  <si>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</si>
  <si>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</si>
  <si>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</si>
  <si>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</si>
  <si>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</si>
  <si>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</si>
  <si>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</si>
  <si>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</si>
  <si>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</si>
  <si>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</si>
  <si>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</si>
  <si>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</si>
  <si>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</si>
  <si>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</si>
  <si>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</si>
  <si>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</si>
  <si>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</si>
  <si>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</si>
  <si>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</si>
  <si>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</si>
  <si>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</si>
  <si>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</si>
  <si>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</si>
  <si>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</si>
  <si>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</si>
  <si>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</si>
  <si>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</si>
  <si>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</si>
  <si>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</si>
  <si>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</si>
  <si>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</si>
  <si>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</si>
  <si>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</si>
  <si>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</si>
  <si>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</si>
  <si>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</si>
  <si>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</si>
  <si>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</si>
  <si>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</si>
  <si>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</si>
  <si>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</si>
  <si>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</si>
  <si>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</si>
  <si>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</si>
  <si>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</si>
  <si>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</si>
  <si>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</si>
  <si>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</si>
  <si>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</si>
  <si>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</si>
  <si>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</si>
  <si>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</si>
  <si>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</si>
  <si>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</si>
  <si>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</si>
  <si>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</si>
  <si>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</si>
  <si>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</si>
  <si>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</si>
  <si>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</si>
  <si>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</si>
  <si>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</si>
  <si>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</si>
  <si>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</si>
  <si>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</si>
  <si>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</si>
  <si>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</si>
  <si>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</si>
  <si>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</si>
  <si>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</si>
  <si>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</si>
  <si>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</si>
  <si>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</si>
  <si>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</si>
  <si>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</si>
  <si>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</si>
  <si>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</si>
  <si>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</si>
  <si>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</si>
  <si>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</si>
  <si>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</si>
  <si>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</si>
  <si>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</si>
  <si>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</si>
  <si>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</si>
  <si>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</si>
  <si>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</si>
  <si>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</si>
  <si>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</si>
  <si>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</si>
  <si>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</si>
  <si>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</si>
  <si>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</si>
  <si>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</si>
  <si>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</si>
  <si>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</si>
  <si>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</si>
  <si>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</si>
  <si>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</si>
  <si>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</si>
  <si>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</si>
  <si>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</si>
  <si>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</si>
  <si>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</si>
  <si>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</si>
  <si>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</si>
  <si>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</si>
  <si>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</si>
  <si>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</si>
  <si>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</si>
  <si>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</si>
  <si>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</si>
  <si>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</si>
  <si>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</si>
  <si>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</si>
  <si>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</si>
  <si>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</si>
  <si>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</si>
  <si>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</si>
  <si>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</si>
  <si>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</si>
  <si>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</si>
  <si>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</si>
  <si>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</si>
  <si>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</si>
  <si>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</si>
  <si>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</si>
  <si>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</si>
  <si>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</si>
  <si>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</si>
  <si>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</si>
  <si>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</si>
  <si>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</si>
  <si>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</si>
  <si>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</si>
  <si>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</si>
  <si>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</si>
  <si>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</si>
  <si>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</si>
  <si>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</si>
  <si>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</si>
  <si>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</si>
  <si>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</si>
  <si>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</si>
  <si>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</si>
  <si>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</si>
  <si>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</si>
  <si>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</si>
  <si>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</si>
  <si>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</si>
  <si>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</si>
  <si>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</si>
  <si>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</si>
  <si>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</si>
  <si>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</si>
  <si>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</si>
  <si>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</si>
  <si>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</si>
  <si>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</si>
  <si>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</si>
  <si>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</si>
  <si>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</si>
  <si>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</si>
  <si>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</si>
  <si>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</si>
  <si>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</si>
  <si>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</si>
  <si>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</si>
  <si>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</si>
  <si>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</si>
  <si>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</si>
  <si>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</si>
  <si>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</si>
  <si>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</si>
  <si>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</si>
  <si>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</si>
  <si>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</si>
  <si>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</si>
  <si>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</si>
  <si>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</si>
  <si>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</si>
  <si>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</si>
  <si>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</si>
  <si>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</si>
  <si>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</si>
  <si>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</si>
  <si>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</si>
  <si>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</si>
  <si>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</si>
  <si>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</si>
  <si>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</si>
  <si>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</si>
  <si>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</si>
  <si>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</si>
  <si>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</si>
  <si>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</si>
  <si>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</si>
  <si>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</si>
  <si>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</si>
  <si>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</si>
  <si>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</si>
  <si>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</si>
  <si>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</si>
  <si>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</si>
  <si>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</si>
  <si>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</si>
  <si>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</si>
  <si>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</si>
  <si>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</si>
  <si>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</si>
  <si>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</si>
  <si>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</si>
  <si>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</si>
  <si>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</si>
  <si>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</si>
  <si>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</si>
  <si>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</si>
  <si>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</si>
  <si>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</si>
  <si>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</si>
  <si>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</si>
  <si>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</si>
  <si>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</si>
  <si>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</si>
  <si>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</si>
  <si>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</si>
  <si>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</si>
  <si>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</si>
  <si>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</si>
  <si>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</si>
  <si>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</si>
  <si>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</si>
  <si>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</si>
  <si>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</si>
  <si>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</si>
  <si>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</si>
  <si>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</si>
  <si>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</si>
  <si>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</si>
  <si>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</si>
  <si>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</si>
  <si>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</si>
  <si>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</si>
  <si>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</si>
  <si>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</si>
  <si>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</si>
  <si>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</si>
  <si>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</si>
  <si>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</si>
  <si>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</si>
  <si>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</si>
  <si>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</si>
  <si>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</si>
  <si>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</si>
  <si>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</si>
  <si>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</si>
  <si>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</si>
  <si>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</si>
  <si>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</si>
  <si>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</si>
  <si>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</si>
  <si>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</si>
  <si>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</si>
  <si>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</si>
  <si>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</si>
  <si>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</si>
  <si>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</si>
  <si>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</si>
  <si>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</si>
  <si>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</si>
  <si>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</si>
  <si>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</si>
  <si>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</si>
  <si>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</si>
  <si>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</si>
  <si>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</si>
  <si>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</si>
  <si>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</si>
  <si>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</si>
  <si>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</si>
  <si>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</si>
  <si>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</si>
  <si>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</si>
  <si>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</si>
  <si>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</si>
  <si>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</si>
  <si>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</si>
  <si>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</si>
  <si>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</si>
  <si>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</si>
  <si>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</si>
  <si>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</si>
  <si>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</si>
  <si>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</si>
  <si>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</si>
  <si>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</si>
  <si>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</si>
  <si>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</si>
  <si>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</si>
  <si>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</si>
  <si>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</si>
  <si>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</si>
  <si>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</si>
  <si>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</si>
  <si>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</si>
  <si>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</si>
  <si>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</si>
  <si>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</si>
  <si>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</si>
  <si>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</si>
  <si>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</si>
  <si>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</si>
  <si>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</si>
  <si>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</si>
  <si>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</si>
  <si>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</si>
  <si>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</si>
  <si>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</si>
  <si>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</si>
  <si>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</si>
  <si>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</si>
  <si>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</si>
  <si>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</si>
  <si>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</si>
  <si>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</si>
  <si>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</si>
  <si>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</si>
  <si>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</si>
  <si>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</si>
  <si>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</si>
  <si>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</si>
  <si>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</si>
  <si>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</si>
  <si>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</si>
  <si>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</si>
  <si>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</si>
  <si>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</si>
  <si>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</si>
  <si>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</si>
  <si>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</si>
  <si>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</si>
  <si>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</si>
  <si>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</si>
  <si>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</si>
  <si>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</si>
  <si>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</si>
  <si>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</si>
  <si>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</si>
  <si>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</si>
  <si>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</si>
  <si>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</si>
  <si>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</si>
  <si>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</si>
  <si>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</si>
  <si>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</si>
  <si>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</si>
  <si>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</si>
  <si>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</si>
  <si>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</si>
  <si>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</si>
  <si>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</si>
  <si>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</si>
  <si>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</si>
  <si>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</si>
  <si>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</si>
  <si>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</si>
  <si>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</si>
  <si>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</si>
  <si>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</si>
  <si>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</si>
  <si>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</si>
  <si>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</si>
  <si>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</si>
  <si>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</si>
  <si>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</si>
  <si>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</si>
  <si>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</si>
  <si>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</si>
  <si>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</si>
  <si>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</si>
  <si>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</si>
  <si>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</si>
  <si>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</si>
  <si>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</si>
  <si>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</si>
  <si>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</si>
  <si>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</si>
  <si>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</si>
  <si>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</si>
  <si>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</si>
  <si>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</si>
  <si>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</si>
  <si>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</si>
  <si>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</si>
  <si>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</si>
  <si>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</si>
  <si>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</si>
  <si>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</si>
  <si>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</si>
  <si>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</si>
  <si>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</si>
  <si>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</si>
  <si>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</si>
  <si>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</si>
  <si>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</si>
  <si>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</si>
  <si>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</si>
  <si>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</si>
  <si>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</si>
  <si>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</si>
  <si>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</si>
  <si>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</si>
  <si>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</si>
  <si>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</si>
  <si>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</si>
  <si>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</si>
  <si>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</si>
  <si>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</si>
  <si>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</si>
  <si>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</si>
  <si>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</si>
  <si>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</si>
  <si>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</si>
  <si>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</si>
  <si>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</si>
  <si>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</si>
  <si>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</si>
  <si>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</si>
  <si>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</si>
  <si>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</si>
  <si>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</si>
  <si>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</si>
  <si>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</si>
  <si>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</si>
  <si>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</si>
  <si>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</si>
  <si>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</si>
  <si>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</si>
  <si>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</si>
  <si>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</si>
  <si>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</si>
  <si>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</si>
  <si>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</si>
  <si>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</si>
  <si>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</si>
  <si>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</si>
  <si>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</si>
  <si>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</si>
  <si>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</si>
  <si>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</si>
  <si>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</si>
  <si>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</si>
  <si>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</si>
  <si>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</si>
  <si>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</si>
  <si>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</si>
  <si>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</si>
  <si>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</si>
  <si>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</si>
  <si>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</si>
  <si>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</si>
  <si>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</si>
  <si>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</si>
  <si>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</si>
  <si>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</si>
  <si>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</si>
  <si>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</si>
  <si>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</si>
  <si>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</si>
  <si>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</si>
  <si>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</si>
  <si>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</si>
  <si>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</si>
  <si>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</si>
  <si>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</si>
  <si>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</si>
  <si>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</si>
  <si>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</si>
  <si>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</si>
  <si>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</si>
  <si>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</si>
  <si>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</si>
  <si>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</si>
  <si>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</si>
  <si>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</si>
  <si>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</si>
  <si>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</si>
  <si>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</si>
  <si>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</si>
  <si>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</si>
  <si>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</si>
  <si>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</si>
  <si>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</si>
  <si>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</si>
  <si>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</si>
  <si>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</si>
  <si>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</si>
  <si>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</si>
  <si>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</si>
  <si>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</si>
  <si>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</si>
  <si>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</si>
  <si>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</si>
  <si>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</si>
  <si>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</si>
  <si>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</si>
  <si>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</si>
  <si>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</si>
  <si>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</si>
  <si>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</si>
  <si>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</si>
  <si>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</si>
  <si>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</si>
  <si>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</si>
  <si>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</si>
  <si>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</si>
  <si>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</si>
  <si>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</si>
  <si>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</si>
  <si>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</si>
  <si>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</si>
  <si>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</si>
  <si>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</si>
  <si>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</si>
  <si>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</si>
  <si>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</si>
  <si>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</si>
  <si>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</si>
  <si>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</si>
  <si>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</si>
  <si>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</si>
  <si>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</si>
  <si>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</si>
  <si>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</si>
  <si>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</si>
  <si>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</si>
  <si>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</si>
  <si>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</si>
  <si>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</si>
  <si>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</si>
  <si>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</si>
  <si>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</si>
  <si>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</si>
  <si>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</si>
  <si>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</si>
  <si>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</si>
  <si>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</si>
  <si>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</si>
  <si>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</si>
  <si>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</si>
  <si>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</si>
  <si>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</si>
  <si>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</si>
  <si>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</si>
  <si>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</si>
  <si>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</si>
  <si>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</si>
  <si>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</si>
  <si>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</si>
  <si>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</si>
  <si>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</si>
  <si>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</si>
  <si>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</si>
  <si>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</si>
  <si>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</si>
  <si>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</si>
  <si>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</si>
  <si>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</si>
  <si>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</si>
  <si>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</si>
  <si>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</si>
  <si>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</si>
  <si>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</si>
  <si>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</si>
  <si>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</si>
  <si>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</si>
  <si>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</si>
  <si>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</si>
  <si>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</si>
  <si>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</si>
  <si>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</si>
  <si>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</si>
  <si>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</si>
  <si>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</si>
  <si>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</si>
  <si>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</si>
  <si>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</si>
  <si>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</si>
  <si>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</si>
  <si>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</si>
  <si>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</si>
  <si>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</si>
  <si>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</si>
  <si>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</si>
  <si>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</si>
  <si>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</si>
  <si>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</si>
  <si>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</si>
  <si>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</si>
  <si>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</si>
  <si>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</si>
  <si>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</si>
  <si>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</si>
  <si>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</si>
  <si>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</si>
  <si>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</si>
  <si>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</si>
  <si>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</si>
  <si>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</si>
  <si>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</si>
  <si>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</si>
  <si>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</si>
  <si>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</si>
  <si>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</si>
  <si>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</si>
  <si>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</si>
  <si>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</si>
  <si>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</si>
  <si>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</si>
  <si>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</si>
  <si>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</si>
  <si>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</si>
  <si>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</si>
  <si>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</si>
  <si>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</si>
  <si>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</si>
  <si>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</si>
  <si>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</si>
  <si>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</si>
  <si>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</si>
  <si>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</si>
  <si>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</si>
  <si>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</si>
  <si>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</si>
  <si>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</si>
  <si>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</si>
  <si>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</si>
  <si>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</si>
  <si>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</si>
  <si>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</si>
  <si>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</si>
  <si>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</si>
  <si>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</si>
  <si>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</si>
  <si>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</si>
  <si>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</si>
  <si>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</si>
  <si>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</si>
  <si>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</si>
  <si>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</si>
  <si>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</si>
  <si>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</si>
  <si>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</si>
  <si>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</si>
  <si>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</si>
  <si>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</si>
  <si>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</si>
  <si>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</si>
  <si>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</si>
  <si>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</si>
  <si>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</si>
  <si>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</si>
  <si>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</si>
  <si>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</si>
  <si>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</si>
  <si>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</si>
  <si>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</si>
  <si>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</si>
  <si>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</si>
  <si>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</si>
  <si>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</si>
  <si>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</si>
  <si>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</si>
  <si>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</si>
  <si>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</si>
  <si>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</si>
  <si>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</si>
  <si>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</si>
  <si>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</si>
  <si>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</si>
  <si>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</si>
  <si>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</si>
  <si>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</si>
  <si>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</si>
  <si>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</si>
  <si>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</si>
  <si>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</si>
  <si>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</si>
  <si>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</si>
  <si>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</si>
  <si>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</si>
  <si>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</si>
  <si>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</si>
  <si>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</si>
  <si>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</si>
  <si>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</si>
  <si>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</si>
  <si>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</si>
  <si>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</si>
  <si>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</si>
  <si>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</si>
  <si>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</si>
  <si>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</si>
  <si>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</si>
  <si>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</si>
  <si>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</si>
  <si>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</si>
  <si>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</si>
  <si>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</si>
  <si>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</si>
  <si>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</si>
  <si>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</si>
  <si>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</si>
  <si>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</si>
  <si>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</si>
  <si>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</si>
  <si>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</si>
  <si>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</si>
  <si>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</si>
  <si>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</si>
  <si>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</si>
  <si>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</si>
  <si>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</si>
  <si>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</si>
  <si>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</si>
  <si>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</si>
  <si>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</si>
  <si>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</si>
  <si>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</si>
  <si>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</si>
  <si>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</si>
  <si>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</si>
  <si>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</si>
  <si>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</si>
  <si>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</si>
  <si>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</si>
  <si>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</si>
  <si>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</si>
  <si>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</si>
  <si>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</si>
  <si>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</si>
  <si>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</si>
  <si>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</si>
  <si>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</si>
  <si>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</si>
  <si>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</si>
  <si>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</si>
  <si>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</si>
  <si>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</si>
  <si>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</si>
  <si>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</si>
  <si>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</si>
  <si>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</si>
  <si>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</si>
  <si>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</si>
  <si>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</si>
  <si>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</si>
  <si>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</si>
  <si>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</si>
  <si>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</si>
  <si>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</si>
  <si>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</si>
  <si>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</si>
  <si>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</si>
  <si>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</si>
  <si>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</si>
  <si>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</si>
  <si>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</si>
  <si>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</si>
  <si>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</si>
  <si>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</si>
  <si>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</si>
  <si>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</si>
  <si>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</si>
  <si>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</si>
  <si>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</si>
  <si>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</si>
  <si>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</si>
  <si>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</si>
  <si>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</si>
  <si>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</si>
  <si>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</si>
  <si>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</si>
  <si>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</si>
  <si>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</si>
  <si>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</si>
  <si>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</si>
  <si>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</si>
  <si>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</si>
  <si>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</si>
  <si>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</si>
  <si>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</si>
  <si>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</si>
  <si>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</si>
  <si>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</si>
  <si>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</si>
  <si>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</si>
  <si>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</si>
  <si>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</si>
  <si>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</si>
  <si>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</si>
  <si>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</si>
  <si>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</si>
  <si>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</si>
  <si>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</si>
  <si>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</si>
  <si>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</si>
  <si>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</si>
  <si>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</si>
  <si>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</si>
  <si>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</si>
  <si>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</si>
  <si>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</si>
  <si>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</si>
  <si>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</si>
  <si>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</si>
  <si>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</si>
  <si>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</si>
  <si>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</si>
  <si>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</si>
  <si>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</si>
  <si>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</si>
  <si>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</si>
  <si>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</si>
  <si>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</si>
  <si>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</si>
  <si>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</si>
  <si>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</si>
  <si>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</si>
  <si>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</si>
  <si>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</si>
  <si>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</si>
  <si>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</si>
  <si>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</si>
  <si>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</si>
  <si>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</si>
  <si>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</si>
  <si>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</si>
  <si>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</si>
  <si>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</si>
  <si>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</si>
  <si>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</si>
  <si>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</si>
  <si>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</si>
  <si>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</si>
  <si>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</si>
  <si>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</si>
  <si>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</si>
  <si>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</si>
  <si>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</si>
  <si>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</si>
  <si>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</si>
  <si>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</si>
  <si>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</si>
  <si>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</si>
  <si>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</si>
  <si>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</si>
  <si>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</si>
  <si>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</si>
  <si>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</si>
  <si>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</si>
  <si>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</si>
  <si>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</si>
  <si>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</si>
  <si>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</si>
  <si>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</si>
  <si>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</si>
  <si>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</si>
  <si>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</si>
  <si>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</si>
  <si>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</si>
  <si>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</si>
  <si>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</si>
  <si>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</si>
  <si>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</si>
  <si>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</si>
  <si>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</si>
  <si>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</si>
  <si>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</si>
  <si>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</si>
  <si>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</si>
  <si>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</si>
  <si>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</si>
  <si>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</si>
  <si>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</si>
  <si>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</si>
  <si>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</si>
  <si>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</si>
  <si>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</si>
  <si>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</si>
  <si>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</si>
  <si>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</si>
  <si>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</si>
  <si>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</si>
  <si>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</si>
  <si>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</si>
  <si>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</si>
  <si>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</si>
  <si>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</si>
  <si>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</si>
  <si>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</si>
  <si>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</si>
  <si>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</si>
  <si>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</si>
  <si>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</si>
  <si>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</si>
  <si>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</si>
  <si>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</si>
  <si>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</si>
  <si>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</si>
  <si>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</si>
  <si>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</si>
  <si>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</si>
  <si>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</si>
  <si>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</si>
  <si>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</si>
  <si>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</si>
  <si>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</si>
  <si>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</si>
  <si>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</si>
  <si>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</si>
  <si>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</si>
  <si>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</si>
  <si>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</si>
  <si>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</si>
  <si>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</si>
  <si>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</si>
  <si>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</si>
  <si>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</si>
  <si>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</si>
  <si>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</si>
  <si>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</si>
  <si>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</si>
  <si>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</si>
  <si>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</si>
  <si>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</si>
  <si>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</si>
  <si>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</si>
  <si>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</si>
  <si>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</si>
  <si>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</si>
  <si>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</si>
  <si>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</si>
  <si>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</si>
  <si>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</si>
  <si>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</si>
  <si>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</si>
  <si>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</si>
  <si>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</si>
  <si>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</si>
  <si>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</si>
  <si>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</si>
  <si>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</si>
  <si>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</si>
  <si>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</si>
  <si>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</si>
  <si>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</si>
  <si>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</si>
  <si>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</si>
  <si>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</si>
  <si>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</si>
  <si>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</si>
  <si>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</si>
  <si>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</si>
  <si>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</si>
  <si>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</si>
  <si>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</si>
  <si>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</si>
  <si>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</si>
  <si>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</si>
  <si>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</si>
  <si>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</si>
  <si>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</si>
  <si>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</si>
  <si>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</si>
  <si>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</si>
  <si>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</si>
  <si>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</si>
  <si>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</si>
  <si>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</si>
  <si>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</si>
  <si>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</si>
  <si>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</si>
  <si>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</si>
  <si>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</si>
  <si>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</si>
  <si>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</si>
  <si>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</si>
  <si>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</si>
  <si>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</si>
  <si>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</si>
  <si>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</si>
  <si>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</si>
  <si>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</si>
  <si>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</si>
  <si>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</si>
  <si>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</si>
  <si>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</si>
  <si>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</si>
  <si>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</si>
  <si>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</si>
  <si>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</si>
  <si>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</si>
  <si>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</si>
  <si>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</si>
  <si>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</si>
  <si>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</si>
  <si>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</si>
  <si>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</si>
  <si>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</si>
  <si>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</si>
  <si>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</si>
  <si>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</si>
  <si>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</si>
  <si>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</si>
  <si>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</si>
  <si>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</si>
  <si>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</si>
  <si>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</si>
  <si>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</si>
  <si>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</si>
  <si>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</si>
  <si>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</si>
  <si>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</si>
  <si>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</si>
  <si>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</si>
  <si>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</si>
  <si>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</si>
  <si>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</si>
  <si>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</si>
  <si>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</si>
  <si>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</si>
  <si>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</si>
  <si>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</si>
  <si>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</si>
  <si>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</si>
  <si>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</si>
  <si>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</si>
  <si>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</si>
  <si>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</si>
  <si>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</si>
  <si>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</si>
  <si>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</si>
  <si>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</si>
  <si>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</si>
  <si>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</si>
  <si>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</si>
  <si>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</si>
  <si>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</si>
  <si>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</si>
  <si>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</si>
  <si>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</si>
  <si>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</si>
  <si>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</si>
  <si>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</si>
  <si>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</si>
  <si>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</si>
  <si>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</si>
  <si>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</si>
  <si>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</si>
  <si>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</si>
  <si>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</si>
  <si>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</si>
  <si>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</si>
  <si>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</si>
  <si>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</si>
  <si>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</si>
  <si>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</si>
  <si>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</si>
  <si>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</si>
  <si>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</si>
  <si>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</si>
  <si>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</si>
  <si>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</si>
  <si>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</si>
  <si>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</si>
  <si>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</si>
  <si>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</si>
  <si>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</si>
  <si>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</si>
  <si>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</si>
  <si>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</si>
  <si>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</si>
  <si>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</si>
  <si>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</si>
  <si>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</si>
  <si>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</si>
  <si>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</si>
  <si>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</si>
  <si>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</si>
  <si>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</si>
  <si>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</si>
  <si>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</si>
  <si>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</si>
  <si>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</si>
  <si>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</si>
  <si>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</si>
  <si>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</si>
  <si>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</si>
  <si>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</si>
  <si>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</si>
  <si>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</si>
  <si>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</si>
  <si>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</si>
  <si>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</si>
  <si>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</si>
  <si>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</si>
  <si>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</si>
  <si>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</si>
  <si>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</si>
  <si>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</si>
  <si>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</si>
  <si>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</si>
  <si>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</si>
  <si>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</si>
  <si>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</si>
  <si>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</si>
  <si>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</si>
  <si>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</si>
  <si>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</si>
  <si>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</si>
  <si>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</si>
  <si>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</si>
  <si>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</si>
  <si>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</si>
  <si>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</si>
  <si>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</si>
  <si>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</si>
  <si>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</si>
  <si>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</si>
  <si>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</si>
  <si>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</si>
  <si>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</si>
  <si>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</si>
  <si>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</si>
  <si>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</si>
  <si>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</si>
  <si>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</si>
  <si>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</si>
  <si>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</si>
  <si>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</si>
  <si>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</si>
  <si>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</si>
  <si>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</si>
  <si>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</si>
  <si>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</si>
  <si>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</si>
  <si>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</si>
  <si>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</si>
  <si>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</si>
  <si>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</si>
  <si>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</si>
  <si>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</si>
  <si>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</si>
  <si>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</si>
  <si>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</si>
  <si>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</si>
  <si>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</si>
  <si>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</si>
  <si>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</si>
  <si>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</si>
  <si>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</si>
  <si>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</si>
  <si>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</si>
  <si>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</si>
  <si>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</si>
  <si>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</si>
  <si>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</si>
  <si>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</si>
  <si>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</si>
  <si>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</si>
  <si>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</si>
  <si>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</si>
  <si>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</si>
  <si>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</si>
  <si>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</si>
  <si>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</si>
  <si>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</si>
  <si>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</si>
  <si>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</si>
  <si>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</si>
  <si>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</si>
  <si>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</si>
  <si>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</si>
  <si>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</si>
  <si>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</si>
  <si>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</si>
  <si>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</si>
  <si>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</si>
  <si>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</si>
  <si>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</si>
  <si>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</si>
  <si>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</si>
  <si>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</si>
  <si>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</si>
  <si>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</si>
  <si>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</si>
  <si>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</si>
  <si>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</si>
  <si>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</si>
  <si>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</si>
  <si>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</si>
  <si>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</si>
  <si>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</si>
  <si>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</si>
  <si>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</si>
  <si>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</si>
  <si>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</si>
  <si>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</si>
  <si>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</si>
  <si>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</si>
  <si>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</si>
  <si>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</si>
  <si>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</si>
  <si>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</si>
  <si>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</si>
  <si>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</si>
  <si>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</si>
  <si>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</si>
  <si>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</si>
  <si>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</si>
  <si>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</si>
  <si>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</si>
  <si>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</si>
  <si>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</si>
  <si>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</si>
  <si>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</si>
  <si>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</si>
  <si>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</si>
  <si>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</si>
  <si>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</si>
  <si>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</si>
  <si>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</si>
  <si>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</si>
  <si>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</si>
  <si>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</si>
  <si>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</si>
  <si>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</si>
  <si>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</si>
  <si>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</si>
  <si>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</si>
  <si>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</si>
  <si>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</si>
  <si>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</si>
  <si>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</si>
  <si>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</si>
  <si>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</si>
  <si>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</si>
  <si>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</si>
  <si>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</si>
  <si>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</si>
  <si>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</si>
  <si>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</si>
  <si>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</si>
  <si>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</si>
  <si>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</si>
  <si>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</si>
  <si>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</si>
  <si>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</si>
  <si>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</si>
  <si>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</si>
  <si>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</si>
  <si>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</si>
  <si>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</si>
  <si>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</si>
  <si>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</si>
  <si>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</si>
  <si>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</si>
  <si>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</si>
  <si>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</si>
  <si>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</si>
  <si>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</si>
  <si>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</si>
  <si>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</si>
  <si>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</si>
  <si>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</si>
  <si>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</si>
  <si>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</si>
  <si>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</si>
  <si>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</si>
  <si>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</si>
  <si>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</si>
  <si>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</si>
  <si>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</si>
  <si>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</si>
  <si>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</si>
  <si>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</si>
  <si>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</si>
  <si>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</si>
  <si>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</si>
  <si>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</si>
  <si>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</si>
  <si>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</si>
  <si>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</si>
  <si>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</si>
  <si>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</si>
  <si>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</si>
  <si>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</si>
  <si>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</si>
  <si>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</si>
  <si>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</si>
  <si>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</si>
  <si>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</si>
  <si>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</si>
  <si>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</si>
  <si>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</si>
  <si>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</si>
  <si>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</si>
  <si>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</si>
  <si>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</si>
  <si>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</si>
  <si>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</si>
  <si>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</si>
  <si>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</si>
  <si>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</si>
  <si>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</si>
  <si>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</si>
  <si>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</si>
  <si>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</si>
  <si>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</si>
  <si>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</si>
  <si>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</si>
  <si>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</si>
  <si>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</si>
  <si>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</si>
  <si>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</si>
  <si>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</si>
  <si>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</si>
  <si>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</si>
  <si>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</si>
  <si>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</si>
  <si>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</si>
  <si>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</si>
  <si>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</si>
  <si>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</si>
  <si>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</si>
  <si>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</si>
  <si>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</si>
  <si>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</si>
  <si>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</si>
  <si>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</si>
  <si>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</si>
  <si>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</si>
  <si>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</si>
  <si>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</si>
  <si>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</si>
  <si>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</si>
  <si>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</si>
  <si>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</si>
  <si>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</si>
  <si>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</si>
  <si>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</si>
  <si>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</si>
  <si>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</si>
  <si>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</si>
  <si>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</si>
  <si>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</si>
  <si>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</si>
  <si>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</si>
  <si>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</si>
  <si>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</si>
  <si>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</si>
  <si>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</si>
  <si>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</si>
  <si>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</si>
  <si>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</si>
  <si>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</si>
  <si>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</si>
  <si>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</si>
  <si>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</si>
  <si>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</si>
  <si>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</si>
  <si>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</si>
  <si>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</si>
  <si>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</si>
  <si>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</si>
  <si>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</si>
  <si>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</si>
  <si>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</si>
  <si>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</si>
  <si>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</si>
  <si>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</si>
  <si>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</si>
  <si>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</si>
  <si>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</si>
  <si>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</si>
  <si>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</si>
  <si>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</si>
  <si>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</si>
  <si>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</si>
  <si>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</si>
  <si>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</si>
  <si>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</si>
  <si>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</si>
  <si>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</si>
  <si>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</si>
  <si>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</si>
  <si>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</si>
  <si>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</si>
  <si>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</si>
  <si>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</si>
  <si>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</si>
  <si>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</si>
  <si>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</si>
  <si>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</si>
  <si>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</si>
  <si>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</si>
  <si>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</si>
  <si>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</si>
  <si>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</si>
  <si>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</si>
  <si>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</si>
  <si>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</si>
  <si>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</si>
  <si>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</si>
  <si>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</si>
  <si>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</si>
  <si>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</si>
  <si>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</si>
  <si>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</si>
  <si>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</si>
  <si>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</si>
  <si>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</si>
  <si>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</si>
  <si>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</si>
  <si>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</si>
  <si>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</si>
  <si>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</si>
  <si>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</si>
  <si>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</si>
  <si>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</si>
  <si>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</si>
  <si>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</si>
  <si>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</si>
  <si>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</si>
  <si>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</si>
  <si>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</si>
  <si>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</si>
  <si>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</si>
  <si>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</si>
  <si>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</si>
  <si>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</si>
  <si>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</si>
  <si>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</si>
  <si>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</si>
  <si>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</si>
  <si>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</si>
  <si>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</si>
  <si>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</si>
  <si>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</si>
  <si>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</si>
  <si>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</si>
  <si>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</si>
  <si>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</si>
  <si>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</si>
  <si>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</si>
  <si>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</si>
  <si>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</si>
  <si>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</si>
  <si>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</si>
  <si>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</si>
  <si>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</si>
  <si>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</si>
  <si>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</si>
  <si>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</si>
  <si>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</si>
  <si>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</si>
  <si>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</si>
  <si>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</si>
  <si>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</si>
  <si>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</si>
  <si>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</si>
  <si>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</si>
  <si>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</si>
  <si>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</si>
  <si>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</si>
  <si>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</si>
  <si>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</si>
  <si>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</si>
  <si>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</si>
  <si>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</si>
  <si>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</si>
  <si>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</si>
  <si>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</si>
  <si>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</si>
  <si>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</si>
  <si>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</si>
  <si>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</si>
  <si>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</si>
  <si>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</si>
  <si>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</si>
  <si>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</si>
  <si>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</si>
  <si>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</si>
  <si>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</si>
  <si>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</si>
  <si>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</si>
  <si>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</si>
  <si>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</si>
  <si>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</si>
  <si>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</si>
  <si>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</si>
  <si>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</si>
  <si>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</si>
  <si>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</si>
  <si>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</si>
  <si>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</si>
  <si>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</si>
  <si>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</si>
  <si>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</si>
  <si>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</si>
  <si>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</si>
  <si>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</si>
  <si>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</si>
  <si>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</si>
  <si>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</si>
  <si>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</si>
  <si>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</si>
  <si>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</si>
  <si>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</si>
  <si>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</si>
  <si>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</si>
  <si>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</si>
  <si>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</si>
  <si>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</si>
  <si>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</si>
  <si>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</si>
  <si>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</si>
  <si>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</si>
  <si>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</si>
  <si>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</si>
  <si>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</si>
  <si>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</si>
  <si>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</si>
  <si>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</si>
  <si>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</si>
  <si>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</si>
  <si>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</si>
  <si>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</si>
  <si>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</si>
  <si>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</si>
  <si>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</si>
  <si>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</si>
  <si>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</si>
  <si>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</si>
  <si>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</si>
  <si>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</si>
  <si>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</si>
  <si>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</si>
  <si>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</si>
  <si>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</si>
  <si>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</si>
  <si>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</si>
  <si>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</si>
  <si>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</si>
  <si>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</si>
  <si>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</si>
  <si>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</si>
  <si>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</si>
  <si>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</si>
  <si>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</si>
  <si>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</si>
  <si>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</si>
  <si>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</si>
  <si>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</si>
  <si>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</si>
  <si>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</si>
  <si>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</si>
  <si>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</si>
  <si>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</si>
  <si>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</si>
  <si>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</si>
  <si>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</si>
  <si>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</si>
  <si>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</si>
  <si>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</si>
  <si>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</si>
  <si>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</si>
  <si>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</si>
  <si>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</si>
  <si>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</si>
  <si>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</si>
  <si>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</si>
  <si>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</si>
  <si>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</si>
  <si>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</si>
  <si>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</si>
  <si>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</si>
  <si>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</si>
  <si>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</si>
  <si>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</si>
  <si>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</si>
  <si>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</si>
  <si>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</si>
  <si>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</si>
  <si>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</si>
  <si>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</si>
  <si>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</si>
  <si>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</si>
  <si>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</si>
  <si>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</si>
  <si>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</si>
  <si>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</si>
  <si>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</si>
  <si>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</si>
  <si>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</si>
  <si>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</si>
  <si>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</si>
  <si>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</si>
  <si>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</si>
  <si>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</si>
  <si>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</si>
  <si>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</si>
  <si>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</si>
  <si>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</si>
  <si>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</si>
  <si>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</si>
  <si>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</si>
  <si>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</si>
  <si>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</si>
  <si>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</si>
  <si>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</si>
  <si>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</si>
  <si>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</si>
  <si>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</si>
  <si>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</si>
  <si>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</si>
  <si>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</si>
  <si>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</si>
  <si>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</si>
  <si>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</si>
  <si>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</si>
  <si>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</si>
  <si>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</si>
  <si>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</si>
  <si>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</si>
  <si>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</si>
  <si>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</si>
  <si>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</si>
  <si>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</si>
  <si>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</si>
  <si>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</si>
  <si>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</si>
  <si>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</si>
  <si>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</si>
  <si>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</si>
  <si>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</si>
  <si>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</si>
  <si>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</si>
  <si>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</si>
  <si>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</si>
  <si>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</si>
  <si>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</si>
  <si>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</si>
  <si>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</si>
  <si>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</si>
  <si>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</si>
  <si>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</si>
  <si>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</si>
  <si>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</si>
  <si>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</si>
  <si>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</si>
  <si>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</si>
  <si>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</si>
  <si>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</si>
  <si>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</si>
  <si>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</si>
  <si>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</si>
  <si>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</si>
  <si>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</si>
  <si>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</si>
  <si>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</si>
  <si>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</si>
  <si>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</si>
  <si>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</si>
  <si>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</si>
  <si>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</si>
  <si>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</si>
  <si>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</si>
  <si>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</si>
  <si>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</si>
  <si>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</si>
  <si>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</si>
  <si>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</si>
  <si>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</si>
  <si>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</si>
  <si>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</si>
  <si>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</si>
  <si>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</si>
  <si>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</si>
  <si>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</si>
  <si>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</si>
  <si>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</si>
  <si>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</si>
  <si>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</si>
  <si>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</si>
  <si>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</si>
  <si>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</si>
  <si>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</si>
  <si>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</si>
  <si>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</si>
  <si>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</si>
  <si>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</si>
  <si>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</si>
  <si>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</si>
  <si>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</si>
  <si>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</si>
  <si>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</si>
  <si>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</si>
  <si>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</si>
  <si>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</si>
  <si>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</si>
  <si>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</si>
  <si>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</si>
  <si>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</si>
  <si>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</si>
  <si>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</si>
  <si>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</si>
  <si>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</si>
  <si>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</si>
  <si>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</si>
  <si>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</si>
  <si>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</si>
  <si>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</si>
  <si>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</si>
  <si>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</si>
  <si>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</si>
  <si>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</si>
  <si>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</si>
  <si>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</si>
  <si>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</si>
  <si>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</si>
  <si>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</si>
  <si>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</si>
  <si>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</si>
  <si>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</si>
  <si>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</si>
  <si>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</si>
  <si>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</si>
  <si>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</si>
  <si>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</si>
  <si>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</si>
  <si>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</si>
  <si>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</si>
  <si>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</si>
  <si>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</si>
  <si>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</si>
  <si>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</si>
  <si>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</si>
  <si>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</si>
  <si>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</si>
  <si>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</si>
  <si>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</si>
  <si>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</si>
  <si>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</si>
  <si>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</si>
  <si>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</si>
  <si>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</si>
  <si>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</si>
  <si>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</si>
  <si>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</si>
  <si>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</si>
  <si>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</si>
  <si>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</si>
  <si>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</si>
  <si>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</si>
  <si>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</si>
  <si>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</si>
  <si>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</si>
  <si>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</si>
  <si>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</si>
  <si>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</si>
  <si>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</si>
  <si>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</si>
  <si>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</si>
  <si>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</si>
  <si>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</si>
  <si>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</si>
  <si>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</si>
  <si>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</si>
  <si>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</si>
  <si>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</si>
  <si>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</si>
  <si>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</si>
  <si>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</si>
  <si>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</si>
  <si>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</si>
  <si>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</si>
  <si>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</si>
  <si>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</si>
  <si>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</si>
  <si>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</si>
  <si>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</si>
  <si>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</si>
  <si>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</si>
  <si>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</si>
  <si>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</si>
  <si>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</si>
  <si>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</si>
  <si>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</si>
  <si>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</si>
  <si>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</si>
  <si>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</si>
  <si>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</si>
  <si>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</si>
  <si>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</si>
  <si>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</si>
  <si>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</si>
  <si>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</si>
  <si>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</si>
  <si>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</si>
  <si>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</si>
  <si>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</si>
  <si>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</si>
  <si>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</si>
  <si>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</si>
  <si>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</si>
  <si>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</si>
  <si>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</si>
  <si>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</si>
  <si>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</si>
  <si>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</si>
  <si>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</si>
  <si>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</si>
  <si>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</si>
  <si>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</si>
  <si>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</si>
  <si>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</si>
  <si>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</si>
  <si>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</si>
  <si>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</si>
  <si>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</si>
  <si>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</si>
  <si>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</si>
  <si>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</si>
  <si>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</si>
  <si>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</si>
  <si>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</si>
  <si>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</si>
  <si>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</si>
  <si>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</si>
  <si>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</si>
  <si>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</si>
  <si>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</si>
  <si>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</si>
  <si>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</si>
  <si>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</si>
  <si>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</si>
  <si>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</si>
  <si>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</si>
  <si>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</si>
  <si>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</si>
  <si>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</si>
  <si>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</si>
  <si>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</si>
  <si>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</si>
  <si>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</si>
  <si>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</si>
  <si>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</si>
  <si>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</si>
  <si>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</si>
  <si>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</si>
  <si>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</si>
  <si>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</si>
  <si>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</si>
  <si>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</si>
  <si>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</si>
  <si>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</si>
  <si>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</si>
  <si>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</si>
  <si>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</si>
  <si>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</si>
  <si>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</si>
  <si>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</si>
  <si>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</si>
  <si>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</si>
  <si>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</si>
  <si>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</si>
  <si>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</si>
  <si>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</si>
  <si>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</si>
  <si>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</si>
  <si>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</si>
  <si>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</si>
  <si>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</si>
  <si>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</si>
  <si>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</si>
  <si>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</si>
  <si>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</si>
  <si>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</si>
  <si>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</si>
  <si>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</si>
  <si>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</si>
  <si>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</si>
  <si>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</si>
  <si>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</si>
  <si>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</si>
  <si>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</si>
  <si>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</si>
  <si>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</si>
  <si>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</si>
  <si>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</si>
  <si>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</si>
  <si>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</si>
  <si>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</si>
  <si>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</si>
  <si>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</si>
  <si>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</si>
  <si>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</si>
  <si>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</si>
  <si>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</si>
  <si>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</si>
  <si>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</si>
  <si>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</si>
  <si>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</si>
  <si>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</si>
  <si>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</si>
  <si>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</si>
  <si>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</si>
  <si>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</si>
  <si>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</si>
  <si>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</si>
  <si>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</si>
  <si>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</si>
  <si>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</si>
  <si>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</si>
  <si>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</si>
  <si>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</si>
  <si>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</si>
  <si>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</si>
  <si>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</si>
  <si>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</si>
  <si>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</si>
  <si>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</si>
  <si>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</si>
  <si>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</si>
  <si>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</si>
  <si>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</si>
  <si>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</si>
  <si>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</si>
  <si>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</si>
  <si>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</si>
  <si>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</si>
  <si>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</si>
  <si>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</si>
  <si>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</si>
  <si>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</si>
  <si>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</si>
  <si>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</si>
  <si>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</si>
  <si>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</si>
  <si>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</si>
  <si>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</si>
  <si>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</si>
  <si>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</si>
  <si>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</si>
  <si>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</si>
  <si>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</si>
  <si>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</si>
  <si>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</si>
  <si>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</si>
  <si>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</si>
  <si>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</si>
  <si>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</si>
  <si>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</si>
  <si>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</si>
  <si>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</si>
  <si>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</si>
  <si>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</si>
  <si>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</si>
  <si>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</si>
  <si>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</si>
  <si>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</si>
  <si>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</si>
  <si>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</si>
  <si>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</si>
  <si>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</si>
  <si>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</si>
  <si>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</si>
  <si>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</si>
  <si>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</si>
  <si>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</si>
  <si>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</si>
  <si>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</si>
  <si>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</si>
  <si>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</si>
  <si>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</si>
  <si>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</si>
  <si>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</si>
  <si>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</si>
  <si>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</si>
  <si>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</si>
  <si>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</si>
  <si>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</si>
  <si>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</si>
  <si>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</si>
  <si>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</si>
  <si>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</si>
  <si>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</si>
  <si>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</si>
  <si>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</si>
  <si>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</si>
  <si>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</si>
  <si>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</si>
  <si>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</si>
  <si>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</si>
  <si>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</si>
  <si>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</si>
  <si>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</si>
  <si>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</si>
  <si>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</si>
  <si>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</si>
  <si>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</si>
  <si>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</si>
  <si>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</si>
  <si>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</si>
  <si>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</si>
  <si>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</si>
  <si>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</si>
  <si>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</si>
  <si>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</si>
  <si>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</si>
  <si>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</si>
  <si>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</si>
  <si>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</si>
  <si>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</si>
  <si>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</si>
  <si>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</si>
  <si>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</si>
  <si>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</si>
  <si>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</si>
  <si>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</si>
  <si>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</si>
  <si>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</si>
  <si>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</si>
  <si>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</si>
  <si>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</si>
  <si>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</si>
  <si>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</si>
  <si>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</si>
  <si>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</si>
  <si>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</si>
  <si>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</si>
  <si>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</si>
  <si>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</si>
  <si>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</si>
  <si>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</si>
  <si>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</si>
  <si>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</si>
  <si>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</si>
  <si>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</si>
  <si>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</si>
  <si>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</si>
  <si>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</si>
  <si>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</si>
  <si>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</si>
  <si>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</si>
  <si>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</si>
  <si>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</si>
  <si>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</si>
  <si>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</si>
  <si>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</si>
  <si>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</si>
  <si>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</si>
  <si>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</si>
  <si>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</si>
  <si>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</si>
  <si>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</si>
  <si>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</si>
  <si>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</si>
  <si>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</si>
  <si>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</si>
  <si>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</si>
  <si>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</si>
  <si>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</si>
  <si>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</si>
  <si>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</si>
  <si>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</si>
  <si>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</si>
  <si>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</si>
  <si>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</si>
  <si>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</si>
  <si>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</si>
  <si>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</si>
  <si>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</si>
  <si>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</si>
  <si>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</si>
  <si>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</si>
  <si>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</si>
  <si>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</si>
  <si>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</si>
  <si>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</si>
  <si>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</si>
  <si>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</si>
  <si>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</si>
  <si>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</si>
  <si>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</si>
  <si>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</si>
  <si>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</si>
  <si>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</si>
  <si>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</si>
  <si>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</si>
  <si>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</si>
  <si>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</si>
  <si>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</si>
  <si>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</si>
  <si>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</si>
  <si>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</si>
  <si>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</si>
  <si>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</si>
  <si>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</si>
  <si>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</si>
  <si>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</si>
  <si>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</si>
  <si>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</si>
  <si>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</si>
  <si>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</si>
  <si>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</si>
  <si>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</si>
  <si>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</si>
  <si>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</si>
  <si>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</si>
  <si>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</si>
  <si>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</si>
  <si>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</si>
  <si>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</si>
  <si>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</si>
  <si>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</si>
  <si>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</si>
  <si>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</si>
  <si>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</si>
  <si>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</si>
  <si>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</si>
  <si>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</si>
  <si>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</si>
  <si>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</si>
  <si>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</si>
  <si>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</si>
  <si>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</si>
  <si>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</si>
  <si>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</si>
  <si>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</si>
  <si>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</si>
  <si>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</si>
  <si>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</si>
  <si>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</si>
  <si>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</si>
  <si>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</si>
  <si>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</si>
  <si>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</si>
  <si>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</si>
  <si>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</si>
  <si>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</si>
  <si>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</si>
  <si>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</si>
  <si>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</si>
  <si>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</si>
  <si>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</si>
  <si>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</si>
  <si>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</si>
  <si>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</si>
  <si>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</si>
  <si>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</si>
  <si>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</si>
  <si>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</si>
  <si>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</si>
  <si>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</si>
  <si>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</si>
  <si>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</si>
  <si>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</si>
  <si>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</si>
  <si>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</si>
  <si>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</si>
  <si>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</si>
  <si>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</si>
  <si>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</si>
  <si>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</si>
  <si>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</si>
  <si>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</si>
  <si>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</si>
  <si>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</si>
  <si>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</si>
  <si>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</si>
  <si>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</si>
  <si>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</si>
  <si>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</si>
  <si>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</si>
  <si>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</si>
  <si>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</si>
  <si>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</si>
  <si>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</si>
  <si>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</si>
  <si>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</si>
  <si>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</si>
  <si>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</si>
  <si>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</si>
  <si>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</si>
  <si>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</si>
  <si>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</si>
  <si>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</si>
  <si>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</si>
  <si>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</si>
  <si>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</si>
  <si>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</si>
  <si>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</si>
  <si>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</si>
  <si>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</si>
  <si>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</si>
  <si>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</si>
  <si>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</si>
  <si>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</si>
  <si>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</si>
  <si>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</si>
  <si>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</si>
  <si>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</si>
  <si>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</si>
  <si>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</si>
  <si>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</si>
  <si>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</si>
  <si>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</si>
  <si>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</si>
  <si>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</si>
  <si>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</si>
  <si>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</si>
  <si>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</si>
  <si>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</si>
  <si>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</si>
  <si>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</si>
  <si>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</si>
  <si>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</si>
  <si>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</si>
  <si>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</si>
  <si>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</si>
  <si>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</si>
  <si>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</si>
  <si>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</si>
  <si>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</si>
  <si>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</si>
  <si>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</si>
  <si>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</si>
  <si>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</si>
  <si>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</si>
  <si>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</si>
  <si>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</si>
  <si>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</si>
  <si>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</si>
  <si>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</si>
  <si>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</si>
  <si>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</si>
  <si>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</si>
  <si>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</si>
  <si>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</si>
  <si>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</si>
  <si>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</si>
  <si>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</si>
  <si>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</si>
  <si>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</si>
  <si>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</si>
  <si>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</si>
  <si>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</si>
  <si>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</si>
  <si>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</si>
  <si>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</si>
  <si>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</si>
  <si>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</si>
  <si>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</si>
  <si>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</si>
  <si>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</si>
  <si>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</si>
  <si>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</si>
  <si>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</si>
  <si>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</si>
  <si>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</si>
  <si>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</si>
  <si>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</si>
  <si>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</si>
  <si>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</si>
  <si>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</si>
  <si>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</si>
  <si>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</si>
  <si>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</si>
  <si>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</si>
  <si>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</si>
  <si>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</si>
  <si>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</si>
  <si>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</si>
  <si>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</si>
  <si>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</si>
  <si>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</si>
  <si>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</si>
  <si>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</si>
  <si>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</si>
  <si>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</si>
  <si>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</si>
  <si>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</si>
  <si>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</si>
  <si>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</si>
  <si>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</si>
  <si>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</si>
  <si>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</si>
  <si>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</si>
  <si>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</si>
  <si>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</si>
  <si>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</si>
  <si>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</si>
  <si>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</si>
  <si>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</si>
  <si>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</si>
  <si>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</si>
  <si>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</si>
  <si>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</si>
  <si>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</si>
  <si>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</si>
  <si>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</si>
  <si>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</si>
  <si>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</si>
  <si>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</si>
  <si>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</si>
  <si>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</si>
  <si>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</si>
  <si>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</si>
  <si>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</si>
  <si>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</si>
  <si>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</si>
  <si>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</si>
  <si>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</si>
  <si>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</si>
  <si>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</si>
  <si>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</si>
  <si>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</si>
  <si>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</si>
  <si>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</si>
  <si>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</si>
  <si>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</si>
  <si>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</si>
  <si>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</si>
  <si>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</si>
  <si>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</si>
  <si>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</si>
  <si>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</si>
  <si>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</si>
  <si>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</si>
  <si>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</si>
  <si>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</si>
  <si>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</si>
  <si>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</si>
  <si>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</si>
  <si>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</si>
  <si>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</si>
  <si>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</si>
  <si>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</si>
  <si>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</si>
  <si>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</si>
  <si>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</si>
  <si>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</si>
  <si>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</si>
  <si>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</si>
  <si>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</si>
  <si>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</si>
  <si>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</si>
  <si>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</si>
  <si>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</si>
  <si>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</si>
  <si>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</si>
  <si>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</si>
  <si>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</si>
  <si>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</si>
  <si>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</si>
  <si>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</si>
  <si>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</si>
  <si>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</si>
  <si>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</si>
  <si>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</si>
  <si>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</si>
  <si>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</si>
  <si>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</si>
  <si>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</si>
  <si>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</si>
  <si>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</si>
  <si>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</si>
  <si>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</si>
  <si>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</si>
  <si>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</si>
  <si>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</si>
  <si>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</si>
  <si>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</si>
  <si>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</si>
  <si>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</si>
  <si>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</si>
  <si>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</si>
  <si>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</si>
  <si>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</si>
  <si>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</si>
  <si>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</si>
  <si>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</si>
  <si>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</si>
  <si>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</si>
  <si>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</si>
  <si>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</si>
  <si>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</si>
  <si>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</si>
  <si>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</si>
  <si>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</si>
  <si>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</si>
  <si>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</si>
  <si>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</si>
  <si>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</si>
  <si>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</si>
  <si>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</si>
  <si>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</si>
  <si>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</si>
  <si>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</si>
  <si>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</si>
  <si>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</si>
  <si>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</si>
  <si>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</si>
  <si>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</si>
  <si>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</si>
  <si>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</si>
  <si>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</si>
  <si>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</si>
  <si>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</si>
  <si>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</si>
  <si>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</si>
  <si>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</si>
  <si>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</si>
  <si>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</si>
  <si>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</si>
  <si>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</si>
  <si>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</si>
  <si>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</si>
  <si>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</si>
  <si>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</si>
  <si>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</si>
  <si>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</si>
  <si>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</si>
  <si>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</si>
  <si>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</si>
  <si>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</si>
  <si>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</si>
  <si>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</si>
  <si>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</si>
  <si>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</si>
  <si>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</si>
  <si>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</si>
  <si>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</si>
  <si>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</si>
  <si>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</si>
  <si>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</si>
  <si>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</si>
  <si>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</si>
  <si>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</si>
  <si>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</si>
  <si>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</si>
  <si>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</si>
  <si>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</si>
  <si>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</si>
  <si>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</si>
  <si>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</si>
  <si>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</si>
  <si>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</si>
  <si>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</si>
  <si>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</si>
  <si>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</si>
  <si>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</si>
  <si>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</si>
  <si>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</si>
  <si>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</si>
  <si>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</si>
  <si>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</si>
  <si>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</si>
  <si>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</si>
  <si>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</si>
  <si>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</si>
  <si>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</si>
  <si>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</si>
  <si>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</si>
  <si>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</si>
  <si>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</si>
  <si>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</si>
  <si>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</si>
  <si>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</si>
  <si>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</si>
  <si>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</si>
  <si>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</si>
  <si>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</si>
  <si>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</si>
  <si>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</si>
  <si>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</si>
  <si>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</si>
  <si>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</si>
  <si>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</si>
  <si>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</si>
  <si>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</si>
  <si>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</si>
  <si>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</si>
  <si>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</si>
  <si>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</si>
  <si>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</si>
  <si>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</si>
  <si>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</si>
  <si>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</si>
  <si>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</si>
  <si>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</si>
  <si>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</si>
  <si>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</si>
  <si>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</si>
  <si>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</si>
  <si>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</si>
  <si>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</si>
  <si>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</si>
  <si>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</si>
  <si>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</si>
  <si>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</si>
  <si>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</si>
  <si>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</si>
  <si>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</si>
  <si>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</si>
  <si>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</si>
  <si>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</si>
  <si>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</si>
  <si>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</si>
  <si>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</si>
  <si>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</si>
  <si>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</si>
  <si>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</si>
  <si>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</si>
  <si>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</si>
  <si>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</si>
  <si>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</si>
  <si>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</si>
  <si>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</si>
  <si>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</si>
  <si>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</si>
  <si>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</si>
  <si>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</si>
  <si>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</si>
  <si>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</si>
  <si>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</si>
  <si>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</si>
  <si>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</si>
  <si>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</si>
  <si>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</si>
  <si>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</si>
  <si>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</si>
  <si>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</si>
  <si>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</si>
  <si>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</si>
  <si>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</si>
  <si>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</si>
  <si>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</si>
  <si>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</si>
  <si>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</si>
  <si>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</si>
  <si>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</si>
  <si>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</si>
  <si>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</si>
  <si>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</si>
  <si>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</si>
  <si>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</si>
  <si>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</si>
  <si>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</si>
  <si>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</si>
  <si>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</si>
  <si>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</si>
  <si>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</si>
  <si>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</si>
  <si>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</si>
  <si>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</si>
  <si>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</si>
  <si>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</si>
  <si>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</si>
  <si>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</si>
  <si>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</si>
  <si>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</si>
  <si>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</si>
  <si>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</si>
  <si>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</si>
  <si>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</si>
  <si>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</si>
  <si>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</si>
  <si>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</si>
  <si>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</si>
  <si>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</si>
  <si>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</si>
  <si>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</si>
  <si>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</si>
  <si>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</si>
  <si>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</si>
  <si>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</si>
  <si>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</si>
  <si>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</si>
  <si>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</si>
  <si>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</si>
  <si>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</si>
  <si>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</si>
  <si>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</si>
  <si>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</si>
  <si>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</si>
  <si>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</si>
  <si>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</si>
  <si>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</si>
  <si>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</si>
  <si>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</si>
  <si>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</si>
  <si>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</si>
  <si>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</si>
  <si>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</si>
  <si>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</si>
  <si>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</si>
  <si>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</si>
  <si>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</si>
  <si>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</si>
  <si>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</si>
  <si>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</si>
  <si>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</si>
  <si>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</si>
  <si>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</si>
  <si>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</si>
  <si>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</si>
  <si>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</si>
  <si>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</si>
  <si>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</si>
  <si>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</si>
  <si>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</si>
  <si>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</si>
  <si>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</si>
  <si>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</si>
  <si>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</si>
  <si>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</si>
  <si>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</si>
  <si>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</si>
  <si>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</si>
  <si>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</si>
  <si>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</si>
  <si>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</si>
  <si>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</si>
  <si>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</si>
  <si>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</si>
  <si>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</si>
  <si>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</si>
  <si>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</si>
  <si>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</si>
  <si>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</si>
  <si>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</si>
  <si>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</si>
  <si>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</si>
  <si>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</si>
  <si>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</si>
  <si>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</si>
  <si>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</si>
  <si>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</si>
  <si>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</si>
  <si>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</si>
  <si>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</si>
  <si>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</si>
  <si>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</si>
  <si>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</si>
  <si>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</si>
  <si>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</si>
  <si>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</si>
  <si>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</si>
  <si>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</si>
  <si>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</si>
  <si>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</si>
  <si>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</si>
  <si>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</si>
  <si>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</si>
  <si>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</si>
  <si>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</si>
  <si>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</si>
  <si>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</si>
  <si>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</si>
  <si>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</si>
  <si>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</si>
  <si>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</si>
  <si>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</si>
  <si>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</si>
  <si>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</si>
  <si>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</si>
  <si>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</si>
  <si>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</si>
  <si>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</si>
  <si>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</si>
  <si>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</si>
  <si>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</si>
  <si>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</si>
  <si>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</si>
  <si>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</si>
  <si>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</si>
  <si>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</si>
  <si>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</si>
  <si>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</si>
  <si>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</si>
  <si>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</si>
  <si>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</si>
  <si>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</si>
  <si>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</si>
  <si>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</si>
  <si>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</si>
  <si>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</si>
  <si>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</si>
  <si>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</si>
  <si>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</si>
  <si>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</si>
  <si>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</si>
  <si>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</si>
  <si>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</si>
  <si>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</si>
  <si>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</si>
  <si>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</si>
  <si>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</si>
  <si>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</si>
  <si>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</si>
  <si>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</si>
  <si>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</si>
  <si>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</si>
  <si>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</si>
  <si>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</si>
  <si>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</si>
  <si>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</si>
  <si>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</si>
  <si>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</si>
  <si>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</si>
  <si>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</si>
  <si>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</si>
  <si>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</si>
  <si>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</si>
  <si>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</si>
  <si>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</si>
  <si>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</si>
  <si>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</si>
  <si>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</si>
  <si>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</si>
  <si>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</si>
  <si>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</si>
  <si>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</si>
  <si>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</si>
  <si>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</si>
  <si>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</si>
  <si>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</si>
  <si>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</si>
  <si>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</si>
  <si>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</si>
  <si>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</si>
  <si>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</si>
  <si>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</si>
  <si>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</si>
  <si>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</si>
  <si>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</si>
  <si>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</si>
  <si>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</si>
  <si>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</si>
  <si>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</si>
  <si>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</si>
  <si>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</si>
  <si>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</si>
  <si>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</si>
  <si>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</si>
  <si>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</si>
  <si>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</si>
  <si>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</si>
  <si>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</si>
  <si>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</si>
  <si>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</si>
  <si>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</si>
  <si>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</si>
  <si>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</si>
  <si>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</si>
  <si>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</si>
  <si>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</si>
  <si>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</si>
  <si>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</si>
  <si>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</si>
  <si>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</si>
  <si>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</si>
  <si>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</si>
  <si>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</si>
  <si>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</si>
  <si>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</si>
  <si>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</si>
  <si>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</si>
  <si>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</si>
  <si>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</si>
  <si>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</si>
  <si>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</si>
  <si>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</si>
  <si>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</si>
  <si>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</si>
  <si>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</si>
  <si>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</si>
  <si>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</si>
  <si>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</si>
  <si>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</si>
  <si>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</si>
  <si>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</si>
  <si>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</si>
  <si>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</si>
  <si>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</si>
  <si>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</si>
  <si>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</si>
  <si>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</si>
  <si>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</si>
  <si>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</si>
  <si>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</si>
  <si>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</si>
  <si>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</si>
  <si>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</si>
  <si>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</si>
  <si>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</si>
  <si>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</si>
  <si>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</si>
  <si>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</si>
  <si>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</si>
  <si>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</si>
  <si>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</si>
  <si>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</si>
  <si>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</si>
  <si>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</si>
  <si>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</si>
  <si>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</si>
  <si>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</si>
  <si>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</si>
  <si>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</si>
  <si>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</si>
  <si>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</si>
  <si>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</si>
  <si>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</si>
  <si>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</si>
  <si>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</si>
  <si>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</si>
  <si>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</si>
  <si>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</si>
  <si>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</si>
  <si>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</si>
  <si>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</si>
  <si>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</si>
  <si>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</si>
  <si>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</si>
  <si>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</si>
  <si>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</si>
  <si>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</si>
  <si>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</si>
  <si>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</si>
  <si>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</si>
  <si>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</si>
  <si>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</si>
  <si>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</si>
  <si>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</si>
  <si>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</si>
  <si>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</si>
  <si>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</si>
  <si>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</si>
  <si>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</si>
  <si>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</si>
  <si>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</si>
  <si>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</si>
  <si>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</si>
  <si>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</si>
  <si>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</si>
  <si>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</si>
  <si>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</si>
  <si>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</si>
  <si>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</si>
  <si>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</si>
  <si>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</si>
  <si>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</si>
  <si>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</si>
  <si>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</si>
  <si>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</si>
  <si>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</si>
  <si>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</si>
  <si>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</si>
  <si>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</si>
  <si>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</si>
  <si>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</si>
  <si>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</si>
  <si>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</si>
  <si>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</si>
  <si>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</si>
  <si>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</si>
  <si>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</si>
  <si>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</si>
  <si>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</si>
  <si>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</si>
  <si>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</si>
  <si>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</si>
  <si>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</si>
  <si>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</si>
  <si>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</si>
  <si>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</si>
  <si>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</si>
  <si>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</si>
  <si>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</si>
  <si>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</si>
  <si>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</si>
  <si>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</si>
  <si>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</si>
  <si>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</si>
  <si>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</si>
  <si>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</si>
  <si>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</si>
  <si>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</si>
  <si>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</si>
  <si>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</si>
  <si>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</si>
  <si>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</si>
  <si>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</si>
  <si>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</si>
  <si>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</si>
  <si>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</si>
  <si>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</si>
  <si>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</si>
  <si>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</si>
  <si>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</si>
  <si>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</si>
  <si>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</si>
  <si>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</si>
  <si>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</si>
  <si>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</si>
  <si>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</si>
  <si>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</si>
  <si>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</si>
  <si>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</si>
  <si>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</si>
  <si>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</si>
  <si>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</si>
  <si>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</si>
  <si>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</si>
  <si>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</si>
  <si>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</si>
  <si>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</si>
  <si>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</si>
  <si>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</si>
  <si>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</si>
  <si>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</si>
  <si>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</si>
  <si>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</si>
  <si>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</si>
  <si>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</si>
  <si>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</si>
  <si>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</si>
  <si>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</si>
  <si>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</si>
  <si>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</si>
  <si>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</si>
  <si>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</si>
  <si>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</si>
  <si>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</si>
  <si>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</si>
  <si>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</si>
  <si>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</si>
  <si>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</si>
  <si>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</si>
  <si>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</si>
  <si>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</si>
  <si>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</si>
  <si>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</si>
  <si>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</si>
  <si>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</si>
  <si>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</si>
  <si>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</si>
  <si>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</si>
  <si>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</si>
  <si>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</si>
  <si>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</si>
  <si>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</si>
  <si>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</si>
  <si>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</si>
  <si>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</si>
  <si>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</si>
  <si>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</si>
  <si>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</si>
  <si>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</si>
  <si>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</si>
  <si>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</si>
  <si>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</si>
  <si>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</si>
  <si>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</si>
  <si>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</si>
  <si>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</si>
  <si>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</si>
  <si>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</si>
  <si>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</si>
  <si>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</si>
  <si>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</si>
  <si>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</si>
  <si>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</si>
  <si>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</si>
  <si>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</si>
  <si>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</si>
  <si>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</si>
  <si>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</si>
  <si>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</si>
  <si>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</si>
  <si>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</si>
  <si>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</si>
  <si>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</si>
  <si>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</si>
  <si>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</si>
  <si>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</si>
  <si>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</si>
  <si>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</si>
  <si>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</si>
  <si>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</si>
  <si>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</si>
  <si>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</si>
  <si>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</si>
  <si>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</si>
  <si>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</si>
  <si>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</si>
  <si>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</si>
  <si>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</si>
  <si>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</si>
  <si>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</si>
  <si>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</si>
  <si>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</si>
  <si>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</si>
  <si>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</si>
  <si>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</si>
  <si>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</si>
  <si>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</si>
  <si>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</si>
  <si>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</si>
  <si>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</si>
  <si>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</si>
  <si>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</si>
  <si>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</si>
  <si>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</si>
  <si>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</si>
  <si>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</si>
  <si>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</si>
  <si>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</si>
  <si>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</si>
  <si>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</si>
  <si>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</si>
  <si>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</si>
  <si>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</si>
  <si>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</si>
  <si>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</si>
  <si>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</si>
  <si>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</si>
  <si>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</si>
  <si>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</si>
  <si>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</si>
  <si>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</si>
  <si>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</si>
  <si>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</si>
  <si>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</si>
  <si>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</si>
  <si>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</si>
  <si>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</si>
  <si>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</si>
  <si>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</si>
  <si>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</si>
  <si>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</si>
  <si>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</si>
  <si>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</si>
  <si>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</si>
  <si>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</si>
  <si>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</si>
  <si>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</si>
  <si>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</si>
  <si>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</si>
  <si>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</si>
  <si>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</si>
  <si>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</si>
  <si>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</si>
  <si>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</si>
  <si>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</si>
  <si>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</si>
  <si>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</si>
  <si>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</si>
  <si>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</si>
  <si>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</si>
  <si>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</si>
  <si>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</si>
  <si>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</si>
  <si>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</si>
  <si>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</si>
  <si>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</si>
  <si>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</si>
  <si>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</si>
  <si>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</si>
  <si>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</si>
  <si>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</si>
  <si>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</si>
  <si>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</si>
  <si>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</si>
  <si>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</si>
  <si>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</si>
  <si>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</si>
  <si>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</si>
  <si>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</si>
  <si>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</si>
  <si>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</si>
  <si>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</si>
  <si>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</si>
  <si>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</si>
  <si>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</si>
  <si>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</si>
  <si>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</si>
  <si>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</si>
  <si>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</si>
  <si>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</si>
  <si>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</si>
  <si>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</si>
  <si>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</si>
  <si>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</si>
  <si>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</si>
  <si>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</si>
  <si>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</si>
  <si>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</si>
  <si>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</si>
  <si>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</si>
  <si>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</si>
  <si>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</si>
  <si>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</si>
  <si>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</si>
  <si>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</si>
  <si>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</si>
  <si>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</si>
  <si>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</si>
  <si>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</si>
  <si>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</si>
  <si>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</si>
  <si>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</si>
  <si>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</si>
  <si>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</si>
  <si>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</si>
  <si>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</si>
  <si>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</si>
  <si>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</si>
  <si>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</si>
  <si>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</si>
  <si>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</si>
  <si>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</si>
  <si>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</si>
  <si>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</si>
  <si>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</si>
  <si>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</si>
  <si>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</si>
  <si>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</si>
  <si>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</si>
  <si>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</si>
  <si>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</si>
  <si>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</si>
  <si>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</si>
  <si>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</si>
  <si>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</si>
  <si>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</si>
  <si>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</si>
  <si>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</si>
  <si>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</si>
  <si>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</si>
  <si>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</si>
  <si>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</si>
  <si>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</si>
  <si>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</si>
  <si>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</si>
  <si>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</si>
  <si>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</si>
  <si>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</si>
  <si>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</si>
  <si>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</si>
  <si>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</si>
  <si>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</si>
  <si>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</si>
  <si>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</si>
  <si>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</si>
  <si>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</si>
  <si>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</si>
  <si>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</si>
  <si>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</si>
  <si>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</si>
  <si>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</si>
  <si>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</si>
  <si>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</si>
  <si>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</si>
  <si>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</si>
  <si>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</si>
  <si>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</si>
  <si>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</si>
  <si>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</si>
  <si>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</si>
  <si>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</si>
  <si>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</si>
  <si>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</si>
  <si>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</si>
  <si>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</si>
  <si>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</si>
  <si>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</si>
  <si>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</si>
  <si>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</si>
  <si>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</si>
  <si>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</si>
  <si>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</si>
  <si>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</si>
  <si>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</si>
  <si>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</si>
  <si>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</si>
  <si>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</si>
  <si>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</si>
  <si>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</si>
  <si>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</si>
  <si>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</si>
  <si>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</si>
  <si>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</si>
  <si>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</si>
  <si>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</si>
  <si>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</si>
  <si>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</si>
  <si>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</si>
  <si>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</si>
  <si>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</si>
  <si>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</si>
  <si>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</si>
  <si>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</si>
  <si>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</si>
  <si>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</si>
  <si>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</si>
  <si>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</si>
  <si>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</si>
  <si>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</si>
  <si>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</si>
  <si>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</si>
  <si>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</si>
  <si>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</si>
  <si>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</si>
  <si>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</si>
  <si>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</si>
  <si>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</si>
  <si>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</si>
  <si>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</si>
  <si>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</si>
  <si>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</si>
  <si>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</si>
  <si>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</si>
  <si>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</si>
  <si>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</si>
  <si>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</si>
  <si>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</si>
  <si>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</si>
  <si>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</si>
  <si>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</si>
  <si>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</si>
  <si>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</si>
  <si>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</si>
  <si>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</si>
  <si>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</si>
  <si>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</si>
  <si>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</si>
  <si>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</si>
  <si>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</si>
  <si>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</si>
  <si>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</si>
  <si>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</si>
  <si>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</si>
  <si>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</si>
  <si>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</si>
  <si>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</si>
  <si>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</si>
  <si>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</si>
  <si>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</si>
  <si>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</si>
  <si>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</si>
  <si>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</si>
  <si>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</si>
  <si>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</si>
  <si>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</si>
  <si>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</si>
  <si>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</si>
  <si>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</si>
  <si>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</si>
  <si>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</si>
  <si>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</si>
  <si>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</si>
  <si>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</si>
  <si>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</si>
  <si>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</si>
  <si>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</si>
  <si>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</si>
  <si>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</si>
  <si>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</si>
  <si>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</si>
  <si>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</si>
  <si>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</si>
  <si>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</si>
  <si>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</si>
  <si>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</si>
  <si>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</si>
  <si>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</si>
  <si>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</si>
  <si>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</si>
  <si>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</si>
  <si>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</si>
  <si>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</si>
  <si>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</si>
  <si>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</si>
  <si>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</si>
  <si>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</si>
  <si>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</si>
  <si>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</si>
  <si>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</si>
  <si>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</si>
  <si>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</si>
  <si>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</si>
  <si>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</si>
  <si>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</si>
  <si>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</si>
  <si>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</si>
  <si>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</si>
  <si>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</si>
  <si>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</si>
  <si>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</si>
  <si>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</si>
  <si>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</si>
  <si>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</si>
  <si>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</si>
  <si>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</si>
  <si>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</si>
  <si>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</si>
  <si>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</si>
  <si>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</si>
  <si>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</si>
  <si>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</si>
  <si>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</si>
  <si>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</si>
  <si>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</si>
  <si>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</si>
  <si>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</si>
  <si>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</si>
  <si>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</si>
  <si>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</si>
  <si>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</si>
  <si>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</si>
  <si>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</si>
  <si>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</si>
  <si>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</si>
  <si>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</si>
  <si>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</si>
  <si>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</si>
  <si>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</si>
  <si>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</si>
  <si>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</si>
  <si>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</si>
  <si>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</si>
  <si>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</si>
  <si>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</si>
  <si>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</si>
  <si>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</si>
  <si>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</si>
  <si>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</si>
  <si>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</si>
  <si>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</si>
  <si>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</si>
  <si>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</si>
  <si>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</si>
  <si>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</si>
  <si>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</si>
  <si>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</si>
  <si>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</si>
  <si>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</si>
  <si>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</si>
  <si>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</si>
  <si>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</si>
  <si>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</si>
  <si>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</si>
  <si>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</si>
  <si>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</si>
  <si>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</si>
  <si>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</si>
  <si>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</si>
  <si>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</si>
  <si>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</si>
  <si>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</si>
  <si>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</si>
  <si>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</si>
  <si>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</si>
  <si>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</si>
  <si>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</si>
  <si>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</si>
  <si>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</si>
  <si>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</si>
  <si>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</si>
  <si>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</si>
  <si>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</si>
  <si>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</si>
  <si>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</si>
  <si>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</si>
  <si>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</si>
  <si>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</si>
  <si>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</si>
  <si>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</si>
  <si>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</si>
  <si>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</si>
  <si>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</si>
  <si>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</si>
  <si>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</si>
  <si>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</si>
  <si>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</si>
  <si>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</si>
  <si>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</si>
  <si>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</si>
  <si>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</si>
  <si>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</si>
  <si>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</si>
  <si>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</si>
  <si>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</si>
  <si>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</si>
  <si>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</si>
  <si>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</si>
  <si>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</si>
  <si>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</si>
  <si>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</si>
  <si>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</si>
  <si>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</si>
  <si>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</si>
  <si>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</si>
  <si>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</si>
  <si>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</si>
  <si>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</si>
  <si>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</si>
  <si>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</si>
  <si>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</si>
  <si>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</si>
  <si>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</si>
  <si>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</si>
  <si>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</si>
  <si>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</si>
  <si>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</si>
  <si>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</si>
  <si>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</si>
  <si>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</si>
  <si>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</si>
  <si>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</si>
  <si>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</si>
  <si>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</si>
  <si>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</si>
  <si>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</si>
  <si>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</si>
  <si>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</si>
  <si>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</si>
  <si>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</si>
  <si>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</si>
  <si>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</si>
  <si>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</si>
  <si>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</si>
  <si>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</si>
  <si>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</si>
  <si>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</si>
  <si>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</si>
  <si>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</si>
  <si>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</si>
  <si>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</si>
  <si>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</si>
  <si>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</si>
  <si>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</si>
  <si>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</si>
  <si>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</si>
  <si>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</si>
  <si>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</si>
  <si>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</si>
  <si>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</si>
  <si>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</si>
  <si>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</si>
  <si>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</si>
  <si>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</si>
  <si>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</si>
  <si>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</si>
  <si>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</si>
  <si>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</si>
  <si>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</si>
  <si>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</si>
  <si>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</si>
  <si>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</si>
  <si>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</si>
  <si>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</si>
  <si>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</si>
  <si>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</si>
  <si>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</si>
  <si>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</si>
  <si>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</si>
  <si>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</si>
  <si>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</si>
  <si>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</si>
  <si>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</si>
  <si>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</si>
  <si>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</si>
  <si>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</si>
  <si>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</si>
  <si>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</si>
  <si>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</si>
  <si>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</si>
  <si>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</si>
  <si>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</si>
  <si>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</si>
  <si>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</si>
  <si>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</si>
  <si>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</si>
  <si>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</si>
  <si>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</si>
  <si>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</si>
  <si>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</si>
  <si>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</si>
  <si>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</si>
  <si>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</si>
  <si>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</si>
  <si>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</si>
  <si>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</si>
  <si>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</si>
  <si>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</si>
  <si>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</si>
  <si>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</si>
  <si>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</si>
  <si>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</si>
  <si>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</si>
  <si>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</si>
  <si>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</si>
  <si>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</si>
  <si>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</si>
  <si>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</si>
  <si>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</si>
  <si>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</si>
  <si>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</si>
  <si>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</si>
  <si>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</si>
  <si>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</si>
  <si>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</si>
  <si>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</si>
  <si>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</si>
  <si>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</si>
  <si>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</si>
  <si>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</si>
  <si>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</si>
  <si>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</si>
  <si>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</si>
  <si>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</si>
  <si>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</si>
  <si>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</si>
  <si>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</si>
  <si>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</si>
  <si>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</si>
  <si>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</si>
  <si>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</si>
  <si>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</si>
  <si>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</si>
  <si>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</si>
  <si>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</si>
  <si>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</si>
  <si>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</si>
  <si>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</si>
  <si>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</si>
  <si>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</si>
  <si>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</si>
  <si>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</si>
  <si>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</si>
  <si>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</si>
  <si>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</si>
  <si>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</si>
  <si>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</si>
  <si>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</si>
  <si>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</si>
  <si>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</si>
  <si>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</si>
  <si>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</si>
  <si>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</si>
  <si>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</si>
  <si>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</si>
  <si>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</si>
  <si>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</si>
  <si>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</si>
  <si>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</si>
  <si>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</si>
  <si>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</si>
  <si>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</si>
  <si>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</si>
  <si>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</si>
  <si>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</si>
  <si>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</si>
  <si>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</si>
  <si>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</si>
  <si>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</si>
  <si>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</si>
  <si>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</si>
  <si>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</si>
  <si>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</si>
  <si>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</si>
  <si>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</si>
  <si>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</si>
  <si>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</si>
  <si>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</si>
  <si>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</si>
  <si>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</si>
  <si>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</si>
  <si>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</si>
  <si>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</si>
  <si>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</si>
  <si>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</si>
  <si>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</si>
  <si>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</si>
  <si>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</si>
  <si>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</si>
  <si>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</si>
  <si>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</si>
  <si>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</si>
  <si>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</si>
  <si>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</si>
  <si>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</si>
  <si>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</si>
  <si>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</si>
  <si>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</si>
  <si>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</si>
  <si>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</si>
  <si>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</si>
  <si>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</si>
  <si>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</si>
  <si>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</si>
  <si>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</si>
  <si>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</si>
  <si>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</si>
  <si>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</si>
  <si>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</si>
  <si>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</si>
  <si>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</si>
  <si>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</si>
  <si>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</si>
  <si>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</si>
  <si>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</si>
  <si>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</si>
  <si>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</si>
  <si>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</si>
  <si>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</si>
  <si>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</si>
  <si>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</si>
  <si>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</si>
  <si>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</si>
  <si>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</si>
  <si>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</si>
  <si>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</si>
  <si>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</si>
  <si>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</si>
  <si>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</si>
  <si>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</si>
  <si>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</si>
  <si>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</si>
  <si>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</si>
  <si>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</si>
  <si>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</si>
  <si>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</si>
  <si>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</si>
  <si>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</si>
  <si>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</si>
  <si>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</si>
  <si>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</si>
  <si>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</si>
  <si>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</si>
  <si>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</si>
  <si>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</si>
  <si>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</si>
  <si>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</si>
  <si>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</si>
  <si>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</si>
  <si>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</si>
  <si>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</si>
  <si>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</si>
  <si>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</si>
  <si>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</si>
  <si>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</si>
  <si>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</si>
  <si>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</si>
  <si>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</si>
  <si>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</si>
  <si>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</si>
  <si>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</si>
  <si>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</si>
  <si>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</si>
  <si>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</si>
  <si>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</si>
  <si>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</si>
  <si>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</si>
  <si>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</si>
  <si>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</si>
  <si>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</si>
  <si>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</si>
  <si>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</si>
  <si>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</si>
  <si>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</si>
  <si>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</si>
  <si>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</si>
  <si>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</si>
  <si>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</si>
  <si>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</si>
  <si>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</si>
  <si>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</si>
  <si>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</si>
  <si>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</si>
  <si>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</si>
  <si>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</si>
  <si>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</si>
  <si>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</si>
  <si>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</si>
  <si>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</si>
  <si>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</si>
  <si>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</si>
  <si>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</si>
  <si>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</si>
  <si>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</si>
  <si>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</si>
  <si>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</si>
  <si>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</si>
  <si>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</si>
  <si>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</si>
  <si>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</si>
  <si>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</si>
  <si>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</si>
  <si>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</si>
  <si>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</si>
  <si>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</si>
  <si>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</si>
  <si>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</si>
  <si>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</si>
  <si>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</si>
  <si>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</si>
  <si>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</si>
  <si>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</si>
  <si>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</si>
  <si>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</si>
  <si>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</si>
  <si>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</si>
  <si>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</si>
  <si>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</si>
  <si>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</si>
  <si>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</si>
  <si>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</si>
  <si>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</si>
  <si>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</si>
  <si>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</si>
  <si>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</si>
  <si>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</si>
  <si>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</si>
  <si>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</si>
  <si>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</si>
  <si>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</si>
  <si>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</si>
  <si>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</si>
  <si>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</si>
  <si>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</si>
  <si>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</si>
  <si>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</si>
  <si>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</si>
  <si>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</si>
  <si>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</si>
  <si>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</si>
  <si>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</si>
  <si>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</si>
  <si>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</si>
  <si>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</si>
  <si>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</si>
  <si>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</si>
  <si>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</si>
  <si>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</si>
  <si>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</si>
  <si>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</si>
  <si>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</si>
  <si>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</si>
  <si>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</si>
  <si>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</si>
  <si>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</si>
  <si>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</si>
  <si>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</si>
  <si>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</si>
  <si>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</si>
  <si>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</si>
  <si>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</si>
  <si>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</si>
  <si>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</si>
  <si>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</si>
  <si>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</si>
  <si>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</si>
  <si>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</si>
  <si>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</si>
  <si>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</si>
  <si>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</si>
  <si>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</si>
  <si>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</si>
  <si>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</si>
  <si>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</si>
  <si>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</si>
  <si>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</si>
  <si>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</si>
  <si>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</si>
  <si>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</si>
  <si>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</si>
  <si>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</si>
  <si>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</si>
  <si>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</si>
  <si>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</si>
  <si>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</si>
  <si>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</si>
  <si>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</si>
  <si>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</si>
  <si>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</si>
  <si>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</si>
  <si>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</si>
  <si>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</si>
  <si>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</si>
  <si>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</si>
  <si>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</si>
  <si>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</si>
  <si>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</si>
  <si>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</si>
  <si>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</si>
  <si>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</si>
  <si>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</si>
  <si>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</si>
  <si>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</si>
  <si>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</si>
  <si>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</si>
  <si>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</si>
  <si>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</si>
  <si>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</si>
  <si>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</si>
  <si>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</si>
  <si>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</si>
  <si>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</si>
  <si>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</si>
  <si>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</si>
  <si>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</si>
  <si>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</si>
  <si>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</si>
  <si>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</si>
  <si>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</si>
  <si>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</si>
  <si>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</si>
  <si>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</si>
  <si>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</si>
  <si>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</si>
  <si>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</si>
  <si>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</si>
  <si>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</si>
  <si>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</si>
  <si>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</si>
  <si>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</si>
  <si>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</si>
  <si>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</si>
  <si>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</si>
  <si>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</si>
  <si>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</si>
  <si>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</si>
  <si>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</si>
  <si>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</si>
  <si>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</si>
  <si>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</si>
  <si>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</si>
  <si>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</si>
  <si>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</si>
  <si>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</si>
  <si>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</si>
  <si>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</si>
  <si>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</si>
  <si>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</si>
  <si>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</si>
  <si>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</si>
  <si>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</si>
  <si>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</si>
  <si>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</si>
  <si>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</si>
  <si>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</si>
  <si>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</si>
  <si>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</si>
  <si>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</si>
  <si>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</si>
  <si>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</si>
  <si>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</si>
  <si>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</si>
  <si>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</si>
  <si>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</si>
  <si>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</si>
  <si>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</si>
  <si>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</si>
  <si>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</si>
  <si>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</si>
  <si>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</si>
  <si>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</si>
  <si>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</si>
  <si>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</si>
  <si>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</si>
  <si>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</si>
  <si>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</si>
  <si>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</si>
  <si>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</si>
  <si>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</si>
  <si>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</si>
  <si>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</si>
  <si>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</si>
  <si>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</si>
  <si>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</si>
  <si>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</si>
  <si>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</si>
  <si>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</si>
  <si>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</si>
  <si>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</si>
  <si>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</si>
  <si>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</si>
  <si>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</si>
  <si>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</si>
  <si>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</si>
  <si>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</si>
  <si>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</si>
  <si>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</si>
  <si>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</si>
  <si>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</si>
  <si>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</si>
  <si>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</si>
  <si>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</si>
  <si>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</si>
  <si>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</si>
  <si>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</si>
  <si>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</si>
  <si>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</si>
  <si>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</si>
  <si>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</si>
  <si>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</si>
  <si>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</si>
  <si>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</si>
  <si>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</si>
  <si>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</si>
  <si>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</si>
  <si>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</si>
  <si>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</si>
  <si>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</si>
  <si>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</si>
  <si>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</si>
  <si>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</si>
  <si>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</si>
  <si>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</si>
  <si>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</si>
  <si>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</si>
  <si>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</si>
  <si>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</si>
  <si>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</si>
  <si>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</si>
  <si>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</si>
  <si>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</si>
  <si>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</si>
  <si>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</si>
  <si>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</si>
  <si>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</si>
  <si>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</si>
  <si>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</si>
  <si>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</si>
  <si>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</si>
  <si>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</si>
  <si>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</si>
  <si>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</si>
  <si>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</si>
  <si>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</si>
  <si>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</si>
  <si>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</si>
  <si>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</si>
  <si>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</si>
  <si>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</si>
  <si>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</si>
  <si>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</si>
  <si>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</si>
  <si>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</si>
  <si>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</si>
  <si>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</si>
  <si>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</si>
  <si>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</si>
  <si>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</si>
  <si>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</si>
  <si>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</si>
  <si>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</si>
  <si>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</si>
  <si>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</si>
  <si>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</si>
  <si>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</si>
  <si>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</si>
  <si>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</si>
  <si>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</si>
  <si>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</si>
  <si>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</si>
  <si>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</si>
  <si>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</si>
  <si>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</si>
  <si>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</si>
  <si>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</si>
  <si>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</si>
  <si>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</si>
  <si>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</si>
  <si>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</si>
  <si>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</si>
  <si>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</si>
  <si>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</si>
  <si>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</si>
  <si>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</si>
  <si>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</si>
  <si>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</si>
  <si>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</si>
  <si>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</si>
  <si>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</si>
  <si>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</si>
  <si>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</si>
  <si>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</si>
  <si>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</si>
  <si>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</si>
  <si>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</si>
  <si>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</si>
  <si>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</si>
  <si>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</si>
  <si>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</si>
  <si>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</si>
  <si>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</si>
  <si>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</si>
  <si>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</si>
  <si>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</si>
  <si>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</si>
  <si>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</si>
  <si>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</si>
  <si>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</si>
  <si>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</si>
  <si>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</si>
  <si>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</si>
  <si>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</si>
  <si>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</si>
  <si>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</si>
  <si>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</si>
  <si>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</si>
  <si>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</si>
  <si>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</si>
  <si>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</si>
  <si>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</si>
  <si>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</si>
  <si>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</si>
  <si>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</si>
  <si>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</si>
  <si>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</si>
  <si>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</si>
  <si>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</si>
  <si>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</si>
  <si>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</si>
  <si>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</si>
  <si>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</si>
  <si>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</si>
  <si>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</si>
  <si>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</si>
  <si>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</si>
  <si>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</si>
  <si>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</si>
  <si>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</si>
  <si>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</si>
  <si>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</si>
  <si>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</si>
  <si>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</si>
  <si>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</si>
  <si>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</si>
  <si>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</si>
  <si>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</si>
  <si>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</si>
  <si>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</si>
  <si>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</si>
  <si>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</si>
  <si>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</si>
  <si>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</si>
  <si>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</si>
  <si>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</si>
  <si>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</si>
  <si>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</si>
  <si>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</si>
  <si>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</si>
  <si>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</si>
  <si>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</si>
  <si>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</si>
  <si>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</si>
  <si>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</si>
  <si>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</si>
  <si>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</si>
  <si>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</si>
  <si>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</si>
  <si>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</si>
  <si>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</si>
  <si>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</si>
  <si>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</si>
  <si>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</si>
  <si>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</si>
  <si>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</si>
  <si>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</si>
  <si>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</si>
  <si>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</si>
  <si>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</si>
  <si>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</si>
  <si>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</si>
  <si>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</si>
  <si>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</si>
  <si>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</si>
  <si>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</si>
  <si>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</si>
  <si>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</si>
  <si>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</si>
  <si>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</si>
  <si>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</si>
  <si>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</si>
  <si>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</si>
  <si>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</si>
  <si>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</si>
  <si>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</si>
  <si>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</si>
  <si>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</si>
  <si>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</si>
  <si>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</si>
  <si>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</si>
  <si>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</si>
  <si>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</si>
  <si>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</si>
  <si>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</si>
  <si>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</si>
  <si>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</si>
  <si>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</si>
  <si>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</si>
  <si>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</si>
  <si>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</si>
  <si>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</si>
  <si>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</si>
  <si>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</si>
  <si>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</si>
  <si>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</si>
  <si>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</si>
  <si>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</si>
  <si>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</si>
  <si>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</si>
  <si>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</si>
  <si>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</si>
  <si>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</si>
  <si>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</si>
  <si>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</si>
  <si>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</si>
  <si>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</si>
  <si>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</si>
  <si>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</si>
  <si>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</si>
  <si>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</si>
  <si>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</si>
  <si>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</si>
  <si>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</si>
  <si>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</si>
  <si>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</si>
  <si>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</si>
  <si>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</si>
  <si>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</si>
  <si>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</si>
  <si>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</si>
  <si>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</si>
  <si>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</si>
  <si>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</si>
  <si>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</si>
  <si>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</si>
  <si>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</si>
  <si>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</si>
  <si>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</si>
  <si>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</si>
  <si>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</si>
  <si>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</si>
  <si>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</si>
  <si>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</si>
  <si>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</si>
  <si>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</si>
  <si>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</si>
  <si>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</si>
  <si>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</si>
  <si>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</si>
  <si>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</si>
  <si>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</si>
  <si>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</si>
  <si>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</si>
  <si>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</si>
  <si>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</si>
  <si>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</si>
  <si>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</si>
  <si>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</si>
  <si>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</si>
  <si>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</si>
  <si>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</si>
  <si>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</si>
  <si>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</si>
  <si>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</si>
  <si>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</si>
  <si>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</si>
  <si>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</si>
  <si>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</si>
  <si>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</si>
  <si>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</si>
  <si>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</si>
  <si>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</si>
  <si>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</si>
  <si>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</si>
  <si>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</si>
  <si>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</si>
  <si>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</si>
  <si>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</si>
  <si>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</si>
  <si>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</si>
  <si>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</si>
  <si>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</si>
  <si>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</si>
  <si>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</si>
  <si>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</si>
  <si>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</si>
  <si>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</si>
  <si>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</si>
  <si>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</si>
  <si>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</si>
  <si>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</si>
  <si>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</si>
  <si>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</si>
  <si>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</si>
  <si>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</si>
  <si>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</si>
  <si>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</si>
  <si>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</si>
  <si>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</si>
  <si>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</si>
  <si>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</si>
  <si>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</si>
  <si>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</si>
  <si>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</si>
  <si>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</si>
  <si>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</si>
  <si>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</si>
  <si>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</si>
  <si>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</si>
  <si>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</si>
  <si>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</si>
  <si>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</si>
  <si>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</si>
  <si>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</si>
  <si>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</si>
  <si>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</si>
  <si>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</si>
  <si>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</si>
  <si>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</si>
  <si>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</si>
  <si>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</si>
  <si>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</si>
  <si>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</si>
  <si>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</si>
  <si>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</si>
  <si>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</si>
  <si>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</si>
  <si>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</si>
  <si>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</si>
  <si>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</si>
  <si>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</si>
  <si>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</si>
  <si>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</si>
  <si>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</si>
  <si>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</si>
  <si>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</si>
  <si>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</si>
  <si>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</si>
  <si>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</si>
  <si>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</si>
  <si>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</si>
  <si>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</si>
  <si>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</si>
  <si>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</si>
  <si>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</si>
  <si>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</si>
  <si>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</si>
  <si>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</si>
  <si>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</si>
  <si>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</si>
  <si>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</si>
  <si>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</si>
  <si>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</si>
  <si>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</si>
  <si>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</si>
  <si>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</si>
  <si>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</si>
  <si>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</si>
  <si>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</si>
  <si>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</si>
  <si>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</si>
  <si>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</si>
  <si>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</si>
  <si>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</si>
  <si>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</si>
  <si>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</si>
  <si>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</si>
  <si>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</si>
  <si>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</si>
  <si>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</si>
  <si>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</si>
  <si>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</si>
  <si>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</si>
  <si>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</si>
  <si>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</si>
  <si>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</si>
  <si>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</si>
  <si>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</si>
  <si>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</si>
  <si>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</si>
  <si>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</si>
  <si>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</si>
  <si>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</si>
  <si>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</si>
  <si>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</si>
  <si>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</si>
  <si>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</si>
  <si>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</si>
  <si>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</si>
  <si>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</si>
  <si>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</si>
  <si>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</si>
  <si>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</si>
  <si>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</si>
  <si>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</si>
  <si>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</si>
  <si>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</si>
  <si>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</si>
  <si>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</si>
  <si>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</si>
  <si>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</si>
  <si>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</si>
  <si>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</si>
  <si>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</si>
  <si>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</si>
  <si>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</si>
  <si>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</si>
  <si>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</si>
  <si>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</si>
  <si>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</si>
  <si>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</si>
  <si>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</si>
  <si>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</si>
  <si>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</si>
  <si>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</si>
  <si>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</si>
  <si>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</si>
  <si>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</si>
  <si>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</si>
  <si>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</si>
  <si>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</si>
  <si>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</si>
  <si>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</si>
  <si>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</si>
  <si>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</si>
  <si>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</si>
  <si>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</si>
  <si>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</si>
  <si>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</si>
  <si>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</si>
  <si>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</si>
  <si>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</si>
  <si>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</si>
  <si>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</si>
  <si>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</si>
  <si>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</si>
  <si>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</si>
  <si>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</si>
  <si>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</si>
  <si>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</si>
  <si>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</si>
  <si>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</si>
  <si>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</si>
  <si>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</si>
  <si>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</si>
  <si>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</si>
  <si>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</si>
  <si>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</si>
  <si>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</si>
  <si>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</si>
  <si>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</si>
  <si>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</si>
  <si>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</si>
  <si>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</si>
  <si>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</si>
  <si>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</si>
  <si>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</si>
  <si>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</si>
  <si>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</si>
  <si>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</si>
  <si>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</si>
  <si>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</si>
  <si>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</si>
  <si>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</si>
  <si>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</si>
  <si>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</si>
  <si>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</si>
  <si>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</si>
  <si>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</si>
  <si>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</si>
  <si>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</si>
  <si>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</si>
  <si>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</si>
  <si>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</si>
  <si>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</si>
  <si>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</si>
  <si>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</si>
  <si>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</si>
  <si>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</si>
  <si>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</si>
  <si>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</si>
  <si>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</si>
  <si>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</si>
  <si>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</si>
  <si>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</si>
  <si>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</si>
  <si>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</si>
  <si>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</si>
  <si>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</si>
  <si>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</si>
  <si>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</si>
  <si>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</si>
  <si>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</si>
  <si>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</si>
  <si>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</si>
  <si>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</si>
  <si>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</si>
  <si>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</si>
  <si>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</si>
  <si>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</si>
  <si>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</si>
  <si>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</si>
  <si>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</si>
  <si>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</si>
  <si>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</si>
  <si>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</si>
  <si>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</si>
  <si>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</si>
  <si>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</si>
  <si>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</si>
  <si>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</si>
  <si>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</si>
  <si>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</si>
  <si>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</si>
  <si>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</si>
  <si>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</si>
  <si>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</si>
  <si>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</si>
  <si>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</si>
  <si>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</si>
  <si>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</si>
  <si>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</si>
  <si>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</si>
  <si>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</si>
  <si>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</si>
  <si>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</si>
  <si>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</si>
  <si>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</si>
  <si>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</si>
  <si>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</si>
  <si>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</si>
  <si>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</si>
  <si>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</si>
  <si>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</si>
  <si>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</si>
  <si>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</si>
  <si>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</si>
  <si>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</si>
  <si>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</si>
  <si>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</si>
  <si>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</si>
  <si>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</si>
  <si>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</si>
  <si>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</si>
  <si>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</si>
  <si>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</si>
  <si>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</si>
  <si>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</si>
  <si>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</si>
  <si>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</si>
  <si>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</si>
  <si>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</si>
  <si>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</si>
  <si>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</si>
  <si>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</si>
  <si>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</si>
  <si>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</si>
  <si>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</si>
  <si>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</si>
  <si>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</si>
  <si>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</si>
  <si>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</si>
  <si>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</si>
  <si>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</si>
  <si>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</si>
  <si>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</si>
  <si>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</si>
  <si>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</si>
  <si>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</si>
  <si>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</si>
  <si>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</si>
  <si>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</si>
  <si>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</si>
  <si>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</si>
  <si>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</si>
  <si>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</si>
  <si>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</si>
  <si>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</si>
  <si>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</si>
  <si>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</si>
  <si>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</si>
  <si>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</si>
  <si>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</si>
  <si>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</si>
  <si>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</si>
  <si>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</si>
  <si>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</si>
  <si>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</si>
  <si>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</si>
  <si>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</si>
  <si>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</si>
  <si>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</si>
  <si>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</si>
  <si>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</si>
  <si>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</si>
  <si>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</si>
  <si>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</si>
  <si>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</si>
  <si>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</si>
  <si>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</si>
  <si>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</si>
  <si>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</si>
  <si>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</si>
  <si>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</si>
  <si>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</si>
  <si>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</si>
  <si>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</si>
  <si>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</si>
  <si>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</si>
  <si>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</si>
  <si>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</si>
  <si>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</si>
  <si>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</si>
  <si>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</si>
  <si>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</si>
  <si>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</si>
  <si>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</si>
  <si>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</si>
  <si>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</si>
  <si>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</si>
  <si>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</si>
  <si>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</si>
  <si>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</si>
  <si>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</si>
  <si>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</si>
  <si>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</si>
  <si>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</si>
  <si>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</si>
  <si>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</si>
  <si>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</si>
  <si>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</si>
  <si>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</si>
  <si>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</si>
  <si>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</si>
  <si>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</si>
  <si>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</si>
  <si>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</si>
  <si>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</si>
  <si>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</si>
  <si>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</si>
  <si>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</si>
  <si>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</si>
  <si>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</si>
  <si>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</si>
  <si>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</si>
  <si>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</si>
  <si>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</si>
  <si>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</si>
  <si>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</si>
  <si>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</si>
  <si>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</si>
  <si>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</si>
  <si>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</si>
  <si>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</si>
  <si>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</si>
  <si>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</si>
  <si>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</si>
  <si>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</si>
  <si>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</si>
  <si>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</si>
  <si>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</si>
  <si>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</si>
  <si>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</si>
  <si>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</si>
  <si>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</si>
  <si>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</si>
  <si>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</si>
  <si>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</si>
  <si>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</si>
  <si>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</si>
  <si>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</si>
  <si>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</si>
  <si>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</si>
  <si>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</si>
  <si>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</si>
  <si>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</si>
  <si>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</si>
  <si>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</si>
  <si>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</si>
  <si>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</si>
  <si>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</si>
  <si>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</si>
  <si>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</si>
  <si>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</si>
  <si>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</si>
  <si>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</si>
  <si>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</si>
  <si>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</si>
  <si>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</si>
  <si>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</si>
  <si>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</si>
  <si>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</si>
  <si>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</si>
  <si>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</si>
  <si>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</si>
  <si>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</si>
  <si>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</si>
  <si>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</si>
  <si>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</si>
  <si>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</si>
  <si>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</si>
  <si>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</si>
  <si>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</si>
  <si>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</si>
  <si>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</si>
  <si>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</si>
  <si>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</si>
  <si>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</si>
  <si>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</si>
  <si>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</si>
  <si>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</si>
  <si>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</si>
  <si>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</si>
  <si>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</si>
  <si>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</si>
  <si>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</si>
  <si>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</si>
  <si>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</si>
  <si>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</si>
  <si>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</si>
  <si>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</si>
  <si>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</si>
  <si>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</si>
  <si>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</si>
  <si>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</si>
  <si>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</si>
  <si>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</si>
  <si>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</si>
  <si>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</si>
  <si>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</si>
  <si>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</si>
  <si>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</si>
  <si>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</si>
  <si>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</si>
  <si>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</si>
  <si>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</si>
  <si>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</si>
  <si>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</si>
  <si>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</si>
  <si>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</si>
  <si>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</si>
  <si>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</si>
  <si>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</si>
  <si>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</si>
  <si>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</si>
  <si>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</si>
  <si>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</si>
  <si>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</si>
  <si>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</si>
  <si>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</si>
  <si>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</si>
  <si>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</si>
  <si>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</si>
  <si>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</si>
  <si>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</si>
  <si>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</si>
  <si>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</si>
  <si>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</si>
  <si>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</si>
  <si>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</si>
  <si>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</si>
  <si>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</si>
  <si>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</si>
  <si>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</si>
  <si>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</si>
  <si>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</si>
  <si>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</si>
  <si>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</si>
  <si>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</si>
  <si>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</si>
  <si>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</si>
  <si>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</si>
  <si>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</si>
  <si>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</si>
  <si>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</si>
  <si>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</si>
  <si>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</si>
  <si>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</si>
  <si>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</si>
  <si>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</si>
  <si>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</si>
  <si>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</si>
  <si>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</si>
  <si>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</si>
  <si>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</si>
  <si>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</si>
  <si>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</si>
  <si>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</si>
  <si>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</si>
  <si>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</si>
  <si>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</si>
  <si>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</si>
  <si>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</si>
  <si>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</si>
  <si>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</si>
  <si>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</si>
  <si>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</si>
  <si>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</si>
  <si>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</si>
  <si>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</si>
  <si>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</si>
  <si>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</si>
  <si>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</si>
  <si>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</si>
  <si>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</si>
  <si>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</si>
  <si>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</si>
  <si>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</si>
  <si>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</si>
  <si>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</si>
  <si>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</si>
  <si>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</si>
  <si>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</si>
  <si>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</si>
  <si>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</si>
  <si>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</si>
  <si>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</si>
  <si>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</si>
  <si>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</si>
  <si>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</si>
  <si>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</si>
  <si>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</si>
  <si>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</si>
  <si>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</si>
  <si>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</si>
  <si>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</si>
  <si>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</si>
  <si>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</si>
  <si>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</si>
  <si>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</si>
  <si>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</si>
  <si>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</si>
  <si>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</si>
  <si>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</si>
  <si>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</si>
  <si>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</si>
  <si>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</si>
  <si>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</si>
  <si>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</si>
  <si>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</si>
  <si>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</si>
  <si>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</si>
  <si>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</si>
  <si>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</si>
  <si>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</si>
  <si>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</si>
  <si>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</si>
  <si>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</si>
  <si>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</si>
  <si>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</si>
  <si>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</si>
  <si>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</si>
  <si>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</si>
  <si>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</si>
  <si>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</si>
  <si>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</si>
  <si>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</si>
  <si>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</si>
  <si>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</si>
  <si>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</si>
  <si>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</si>
  <si>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</si>
  <si>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</si>
  <si>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</si>
  <si>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</si>
  <si>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</si>
  <si>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</si>
  <si>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</si>
  <si>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</si>
  <si>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</si>
  <si>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</si>
  <si>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</si>
  <si>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</si>
  <si>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</si>
  <si>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</si>
  <si>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</si>
  <si>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</si>
  <si>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</si>
  <si>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</si>
  <si>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</si>
  <si>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</si>
  <si>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</si>
  <si>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</si>
  <si>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</si>
  <si>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</si>
  <si>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</si>
  <si>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</si>
  <si>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</si>
  <si>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</si>
  <si>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</si>
  <si>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</si>
  <si>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</si>
  <si>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</si>
  <si>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</si>
  <si>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</si>
  <si>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</si>
  <si>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</si>
  <si>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</si>
  <si>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</si>
  <si>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</si>
  <si>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</si>
  <si>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</si>
  <si>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</si>
  <si>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</si>
  <si>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</si>
  <si>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</si>
  <si>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</si>
  <si>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</si>
  <si>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</si>
  <si>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</si>
  <si>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</si>
  <si>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</si>
  <si>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</si>
  <si>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</si>
  <si>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</si>
  <si>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</si>
  <si>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</si>
  <si>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</si>
  <si>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</si>
  <si>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</si>
  <si>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</si>
  <si>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</si>
  <si>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</si>
  <si>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</si>
  <si>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</si>
  <si>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</si>
  <si>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</si>
  <si>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</si>
  <si>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</si>
  <si>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</si>
  <si>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</si>
  <si>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</si>
  <si>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</si>
  <si>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</si>
  <si>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</si>
  <si>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</si>
  <si>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</si>
  <si>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</si>
  <si>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</si>
  <si>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</si>
  <si>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</si>
  <si>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</si>
  <si>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</si>
  <si>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</si>
  <si>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</si>
  <si>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</si>
  <si>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</si>
  <si>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</si>
  <si>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</si>
  <si>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</si>
  <si>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</si>
  <si>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</si>
  <si>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</si>
  <si>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</si>
  <si>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</si>
  <si>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</si>
  <si>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</si>
  <si>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</si>
  <si>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</si>
  <si>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</si>
  <si>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</si>
  <si>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</si>
  <si>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</si>
  <si>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</si>
  <si>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</si>
  <si>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</si>
  <si>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</si>
  <si>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</si>
  <si>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</si>
  <si>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</si>
  <si>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</si>
  <si>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</si>
  <si>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</si>
  <si>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</si>
  <si>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</si>
  <si>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</si>
  <si>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</si>
  <si>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</si>
  <si>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</si>
  <si>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</si>
  <si>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</si>
  <si>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</si>
  <si>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</si>
  <si>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</si>
  <si>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</si>
  <si>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</si>
  <si>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</si>
  <si>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</si>
  <si>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</si>
  <si>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</si>
  <si>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</si>
  <si>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</si>
  <si>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</si>
  <si>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</si>
  <si>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</si>
  <si>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</si>
  <si>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</si>
  <si>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</si>
  <si>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</si>
  <si>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</si>
  <si>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</si>
  <si>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</si>
  <si>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</si>
  <si>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</si>
  <si>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</si>
  <si>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</si>
  <si>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</si>
  <si>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</si>
  <si>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</si>
  <si>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</si>
  <si>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</si>
  <si>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</si>
  <si>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</si>
  <si>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</si>
  <si>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</si>
  <si>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</si>
  <si>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</si>
  <si>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</si>
  <si>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</si>
  <si>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</si>
  <si>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</si>
  <si>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</si>
  <si>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</si>
  <si>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</si>
  <si>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</si>
  <si>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</si>
  <si>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</si>
  <si>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</si>
  <si>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</si>
  <si>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</si>
  <si>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</si>
  <si>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</si>
  <si>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</si>
  <si>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</si>
  <si>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</si>
  <si>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</si>
  <si>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</si>
  <si>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</si>
  <si>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</si>
  <si>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</si>
  <si>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</si>
  <si>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</si>
  <si>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</si>
  <si>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</si>
  <si>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</si>
  <si>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</si>
  <si>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</si>
  <si>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</si>
  <si>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</si>
  <si>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</si>
  <si>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</si>
  <si>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</si>
  <si>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</si>
  <si>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</si>
  <si>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</si>
  <si>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</si>
  <si>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</si>
  <si>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</si>
  <si>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</si>
  <si>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</si>
  <si>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</si>
  <si>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</si>
  <si>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</si>
  <si>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</si>
  <si>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</si>
  <si>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</si>
  <si>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</si>
  <si>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</si>
  <si>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</si>
  <si>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</si>
  <si>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</si>
  <si>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</si>
  <si>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</si>
  <si>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</si>
  <si>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</si>
  <si>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</si>
  <si>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</si>
  <si>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</si>
  <si>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</si>
  <si>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</si>
  <si>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</si>
  <si>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</si>
  <si>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</si>
  <si>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</si>
  <si>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</si>
  <si>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</si>
  <si>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</si>
  <si>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</si>
  <si>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</si>
  <si>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</si>
  <si>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</si>
  <si>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</si>
  <si>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</si>
  <si>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</si>
  <si>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</si>
  <si>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</si>
  <si>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</si>
  <si>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</si>
  <si>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</si>
  <si>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</si>
  <si>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</si>
  <si>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</si>
  <si>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</si>
  <si>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</si>
  <si>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</si>
  <si>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</si>
  <si>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</si>
  <si>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</si>
  <si>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</si>
  <si>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</si>
  <si>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</si>
  <si>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</si>
  <si>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</si>
  <si>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</si>
  <si>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</si>
  <si>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</si>
  <si>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</si>
  <si>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</si>
  <si>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</si>
  <si>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</si>
  <si>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</si>
  <si>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</si>
  <si>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</si>
  <si>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</si>
  <si>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</si>
  <si>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</si>
  <si>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</si>
  <si>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</si>
  <si>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</si>
  <si>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</si>
  <si>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</si>
  <si>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</si>
  <si>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</si>
  <si>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</si>
  <si>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</si>
  <si>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</si>
  <si>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</si>
  <si>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</si>
  <si>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</si>
  <si>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</si>
  <si>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</si>
  <si>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</si>
  <si>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</si>
  <si>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</si>
  <si>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</si>
  <si>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</si>
  <si>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</si>
  <si>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</si>
  <si>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</si>
  <si>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</si>
  <si>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</si>
  <si>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</si>
  <si>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</si>
  <si>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</si>
  <si>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</si>
  <si>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</si>
  <si>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</si>
  <si>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</si>
  <si>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</si>
  <si>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</si>
  <si>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</si>
  <si>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</si>
  <si>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</si>
  <si>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</si>
  <si>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</si>
  <si>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</si>
  <si>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</si>
  <si>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</si>
  <si>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</si>
  <si>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</si>
  <si>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</si>
  <si>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</si>
  <si>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</si>
  <si>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</si>
  <si>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</si>
  <si>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</si>
  <si>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</si>
  <si>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</si>
  <si>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</si>
  <si>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</si>
  <si>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</si>
  <si>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</si>
  <si>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</si>
  <si>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</si>
  <si>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</si>
  <si>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</si>
  <si>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</si>
  <si>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</si>
  <si>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</si>
  <si>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</si>
  <si>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</si>
  <si>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</si>
  <si>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</si>
  <si>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</si>
  <si>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</si>
  <si>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</si>
  <si>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</si>
  <si>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</si>
  <si>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</si>
  <si>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</si>
  <si>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</si>
  <si>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</si>
  <si>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</si>
  <si>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</si>
  <si>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</si>
  <si>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</si>
  <si>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</si>
  <si>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</si>
  <si>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</si>
  <si>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</si>
  <si>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</si>
  <si>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</si>
  <si>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</si>
  <si>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</si>
  <si>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</si>
  <si>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</si>
  <si>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</si>
  <si>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</si>
  <si>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</si>
  <si>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</si>
  <si>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</si>
  <si>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</si>
  <si>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</si>
  <si>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</si>
  <si>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</si>
  <si>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</si>
  <si>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</si>
  <si>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</si>
  <si>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</si>
  <si>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</si>
  <si>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</si>
  <si>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</si>
  <si>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</si>
  <si>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</si>
  <si>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</si>
  <si>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</si>
  <si>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</si>
  <si>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</si>
  <si>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</si>
  <si>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</si>
  <si>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</si>
  <si>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</si>
  <si>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</si>
  <si>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</si>
  <si>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</si>
  <si>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</si>
  <si>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</si>
  <si>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</si>
  <si>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</si>
  <si>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</si>
  <si>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</si>
  <si>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</si>
  <si>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</si>
  <si>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</si>
  <si>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</si>
  <si>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</si>
  <si>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</si>
  <si>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</si>
  <si>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</si>
  <si>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</si>
  <si>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</si>
  <si>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</si>
  <si>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</si>
  <si>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</si>
  <si>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</si>
  <si>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</si>
  <si>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</si>
  <si>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</si>
  <si>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</si>
  <si>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</si>
  <si>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</si>
  <si>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</si>
  <si>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</si>
  <si>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</si>
  <si>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</si>
  <si>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</si>
  <si>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</si>
  <si>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</si>
  <si>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</si>
  <si>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</si>
  <si>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</si>
  <si>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</si>
  <si>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</si>
  <si>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</si>
  <si>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</si>
  <si>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</si>
  <si>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</si>
  <si>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</si>
  <si>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</si>
  <si>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</si>
  <si>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</si>
  <si>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</si>
  <si>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</si>
  <si>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</si>
  <si>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</si>
  <si>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</si>
  <si>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</si>
  <si>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</si>
  <si>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</si>
  <si>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</si>
  <si>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</si>
  <si>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</si>
  <si>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</si>
  <si>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</si>
  <si>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</si>
  <si>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</si>
  <si>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</si>
  <si>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</si>
  <si>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</si>
  <si>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</si>
  <si>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</si>
  <si>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</si>
  <si>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</si>
  <si>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</si>
  <si>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</si>
  <si>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</si>
  <si>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</si>
  <si>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</si>
  <si>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</si>
  <si>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</si>
  <si>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</si>
  <si>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</si>
  <si>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</si>
  <si>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</si>
  <si>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</si>
  <si>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</si>
  <si>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</si>
  <si>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</si>
  <si>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</si>
  <si>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</si>
  <si>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</si>
  <si>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</si>
  <si>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</si>
  <si>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</si>
  <si>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</si>
  <si>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</si>
  <si>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</si>
  <si>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</si>
  <si>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</si>
  <si>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</si>
  <si>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</si>
  <si>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</si>
  <si>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</si>
  <si>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</si>
  <si>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</si>
  <si>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</si>
  <si>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</si>
  <si>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</si>
  <si>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</si>
  <si>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</si>
  <si>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</si>
  <si>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</si>
  <si>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</si>
  <si>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</si>
  <si>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</si>
  <si>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</si>
  <si>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</si>
  <si>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</si>
  <si>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</si>
  <si>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</si>
  <si>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</si>
  <si>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</si>
  <si>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</si>
  <si>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</si>
  <si>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</si>
  <si>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</si>
  <si>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</si>
  <si>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</si>
  <si>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</si>
  <si>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</si>
  <si>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</si>
  <si>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</si>
  <si>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</si>
  <si>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</si>
  <si>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</si>
  <si>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</si>
  <si>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</si>
  <si>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</si>
  <si>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</si>
  <si>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</si>
  <si>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</si>
  <si>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</si>
  <si>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</si>
  <si>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</si>
  <si>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</si>
  <si>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</si>
  <si>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</si>
  <si>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</si>
  <si>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</si>
  <si>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</si>
  <si>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</si>
  <si>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</si>
  <si>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</si>
  <si>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</si>
  <si>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</si>
  <si>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</si>
  <si>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</si>
  <si>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</si>
  <si>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</si>
  <si>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</si>
  <si>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</si>
  <si>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</si>
  <si>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</si>
  <si>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</si>
  <si>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</si>
  <si>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</si>
  <si>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</si>
  <si>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</si>
  <si>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</si>
  <si>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</si>
  <si>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</si>
  <si>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</si>
  <si>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</si>
  <si>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</si>
  <si>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</si>
  <si>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</si>
  <si>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</si>
  <si>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</si>
  <si>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</si>
  <si>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</si>
  <si>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</si>
  <si>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</si>
  <si>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</si>
  <si>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</si>
  <si>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</si>
  <si>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</si>
  <si>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</si>
  <si>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</si>
  <si>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</si>
  <si>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</si>
  <si>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</si>
  <si>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</si>
  <si>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</si>
  <si>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</si>
  <si>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</si>
  <si>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</si>
  <si>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</si>
  <si>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</si>
  <si>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</si>
  <si>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</si>
  <si>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</si>
  <si>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</si>
  <si>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</si>
  <si>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</si>
  <si>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</si>
  <si>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</si>
  <si>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</si>
  <si>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</si>
  <si>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</si>
  <si>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</si>
  <si>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</si>
  <si>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</si>
  <si>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</si>
  <si>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</si>
  <si>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</si>
  <si>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</si>
  <si>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</si>
  <si>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</si>
  <si>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</si>
  <si>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</si>
  <si>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</si>
  <si>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</si>
  <si>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</si>
  <si>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</si>
  <si>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</si>
  <si>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</si>
  <si>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</si>
  <si>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</si>
  <si>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</si>
  <si>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</si>
  <si>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</si>
  <si>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</si>
  <si>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</si>
  <si>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</si>
  <si>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</si>
  <si>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</si>
  <si>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</si>
  <si>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</si>
  <si>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</si>
  <si>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</si>
  <si>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</si>
  <si>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</si>
  <si>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</si>
  <si>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</si>
  <si>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</si>
  <si>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</si>
  <si>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</si>
  <si>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</si>
  <si>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</si>
  <si>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</si>
  <si>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</si>
  <si>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</si>
  <si>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</si>
  <si>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</si>
  <si>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</si>
  <si>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</si>
  <si>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</si>
  <si>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</si>
  <si>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</si>
  <si>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</si>
  <si>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</si>
  <si>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</si>
  <si>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</si>
  <si>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</si>
  <si>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</si>
  <si>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</si>
  <si>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</si>
  <si>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</si>
  <si>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</si>
  <si>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</si>
  <si>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</si>
  <si>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</si>
  <si>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</si>
  <si>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</si>
  <si>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</si>
  <si>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</si>
  <si>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</si>
  <si>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</si>
  <si>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</si>
  <si>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</si>
  <si>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</si>
  <si>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</si>
  <si>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</si>
  <si>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</si>
  <si>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</si>
  <si>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</si>
  <si>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</si>
  <si>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</si>
  <si>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</si>
  <si>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</si>
  <si>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</si>
  <si>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</si>
  <si>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</si>
  <si>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</si>
  <si>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</si>
  <si>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</si>
  <si>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</si>
  <si>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</si>
  <si>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</si>
  <si>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</si>
  <si>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</si>
  <si>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</si>
  <si>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</si>
  <si>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</si>
  <si>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</si>
  <si>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</si>
  <si>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</si>
  <si>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</si>
  <si>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</si>
  <si>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</si>
  <si>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</si>
  <si>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</si>
  <si>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</si>
  <si>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</si>
  <si>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</si>
  <si>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</si>
  <si>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</si>
  <si>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</si>
  <si>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</si>
  <si>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</si>
  <si>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</si>
  <si>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</si>
  <si>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</si>
  <si>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</si>
  <si>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</si>
  <si>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</si>
  <si>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</si>
  <si>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</si>
  <si>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</si>
  <si>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</si>
  <si>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</si>
  <si>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</si>
  <si>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</si>
  <si>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</si>
  <si>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</si>
  <si>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</si>
  <si>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</si>
  <si>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</si>
  <si>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</si>
  <si>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</si>
  <si>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</si>
  <si>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</si>
  <si>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</si>
  <si>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</si>
  <si>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</si>
  <si>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</si>
  <si>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</si>
  <si>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</si>
  <si>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</si>
  <si>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</si>
  <si>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</si>
  <si>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</si>
  <si>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</si>
  <si>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</si>
  <si>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</si>
  <si>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</si>
  <si>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</si>
  <si>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</si>
  <si>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</si>
  <si>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</si>
  <si>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</si>
  <si>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</si>
  <si>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</si>
  <si>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</si>
  <si>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</si>
  <si>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</si>
  <si>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</si>
  <si>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</si>
  <si>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</si>
  <si>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</si>
  <si>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</si>
  <si>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</si>
  <si>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</si>
  <si>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</si>
  <si>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</si>
  <si>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</si>
  <si>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</si>
  <si>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</si>
  <si>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</si>
  <si>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</si>
  <si>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</si>
  <si>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</si>
  <si>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</si>
  <si>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</si>
  <si>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</si>
  <si>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</si>
  <si>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</si>
  <si>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</si>
  <si>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</si>
  <si>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</si>
  <si>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</si>
  <si>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</si>
  <si>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</si>
  <si>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</si>
  <si>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</si>
  <si>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</si>
  <si>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</si>
  <si>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</si>
  <si>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</si>
  <si>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</si>
  <si>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</si>
  <si>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</si>
  <si>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</si>
  <si>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</si>
  <si>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</si>
  <si>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</si>
  <si>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</si>
  <si>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</si>
  <si>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</si>
  <si>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</si>
  <si>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</si>
  <si>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</si>
  <si>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</si>
  <si>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</si>
  <si>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</si>
  <si>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</si>
  <si>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</si>
  <si>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</si>
  <si>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</si>
  <si>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</si>
  <si>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</si>
  <si>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</si>
  <si>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</si>
  <si>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</si>
  <si>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</si>
  <si>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</si>
  <si>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</si>
  <si>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</si>
  <si>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</si>
  <si>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</si>
  <si>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</si>
  <si>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</si>
  <si>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</si>
  <si>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</si>
  <si>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</si>
  <si>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</si>
  <si>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</si>
  <si>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</si>
  <si>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</si>
  <si>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</si>
  <si>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</si>
  <si>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</si>
  <si>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</si>
  <si>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</si>
  <si>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</si>
  <si>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</si>
  <si>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</si>
  <si>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</si>
  <si>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</si>
  <si>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</si>
  <si>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</si>
  <si>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</si>
  <si>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</si>
  <si>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</si>
  <si>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</si>
  <si>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</si>
  <si>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</si>
  <si>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</si>
  <si>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</si>
  <si>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</si>
  <si>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</si>
  <si>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</si>
  <si>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</si>
  <si>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</si>
  <si>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</si>
  <si>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</si>
  <si>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</si>
  <si>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</si>
  <si>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</si>
  <si>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</si>
  <si>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</si>
  <si>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</si>
  <si>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</si>
  <si>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</si>
  <si>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</si>
  <si>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</si>
  <si>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</si>
  <si>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</si>
  <si>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</si>
  <si>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</si>
  <si>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</si>
  <si>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</si>
  <si>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</si>
  <si>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</si>
  <si>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</si>
  <si>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</si>
  <si>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</si>
  <si>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</si>
  <si>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</si>
  <si>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</si>
  <si>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</si>
  <si>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</si>
  <si>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</si>
  <si>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</si>
  <si>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</si>
  <si>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</si>
  <si>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</si>
  <si>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</si>
  <si>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</si>
  <si>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</si>
  <si>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</si>
  <si>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</si>
  <si>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</si>
  <si>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</si>
  <si>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</si>
  <si>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</si>
  <si>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</si>
  <si>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</si>
  <si>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</si>
  <si>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</si>
  <si>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</si>
  <si>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</si>
  <si>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</si>
  <si>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</si>
  <si>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</si>
  <si>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</si>
  <si>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</si>
  <si>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</si>
  <si>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</si>
  <si>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</si>
  <si>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</si>
  <si>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</si>
  <si>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</si>
  <si>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</si>
  <si>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</si>
  <si>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</si>
  <si>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</si>
  <si>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</si>
  <si>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</si>
  <si>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</si>
  <si>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</si>
  <si>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</si>
  <si>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</si>
  <si>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</si>
  <si>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</si>
  <si>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</si>
  <si>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</si>
  <si>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</si>
  <si>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</si>
  <si>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</si>
  <si>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</si>
  <si>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</si>
  <si>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</si>
  <si>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</si>
  <si>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</si>
  <si>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</si>
  <si>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</si>
  <si>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</si>
  <si>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</si>
  <si>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</si>
  <si>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</si>
  <si>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</si>
  <si>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</si>
  <si>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</si>
  <si>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</si>
  <si>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</si>
  <si>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</si>
  <si>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</si>
  <si>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</si>
  <si>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</si>
  <si>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</si>
  <si>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</si>
  <si>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</si>
  <si>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</si>
  <si>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</si>
  <si>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</si>
  <si>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</si>
  <si>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</si>
  <si>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</si>
  <si>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</si>
  <si>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</si>
  <si>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</si>
  <si>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</si>
  <si>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</si>
  <si>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</si>
  <si>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</si>
  <si>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</si>
  <si>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</si>
  <si>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</si>
  <si>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</si>
  <si>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</si>
  <si>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</si>
  <si>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</si>
  <si>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</si>
  <si>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</si>
  <si>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</si>
  <si>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</si>
  <si>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</si>
  <si>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</si>
  <si>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</si>
  <si>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</si>
  <si>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</si>
  <si>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</si>
  <si>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</si>
  <si>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</si>
  <si>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</si>
  <si>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</si>
  <si>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</si>
  <si>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</si>
  <si>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</si>
  <si>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</si>
  <si>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</si>
  <si>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</si>
  <si>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</si>
  <si>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</si>
  <si>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</si>
  <si>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</si>
  <si>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</si>
  <si>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</si>
  <si>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</si>
  <si>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</si>
  <si>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</si>
  <si>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</si>
  <si>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</si>
  <si>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</si>
  <si>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</si>
  <si>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</si>
  <si>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</si>
  <si>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</si>
  <si>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</si>
  <si>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</si>
  <si>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</si>
  <si>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</si>
  <si>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</si>
  <si>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</si>
  <si>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</si>
  <si>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</si>
  <si>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</si>
  <si>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</si>
  <si>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</si>
  <si>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</si>
  <si>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</si>
  <si>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</si>
  <si>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</si>
  <si>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</si>
  <si>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</si>
  <si>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</si>
  <si>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</si>
  <si>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</si>
  <si>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</si>
  <si>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</si>
  <si>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</si>
  <si>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</si>
  <si>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</si>
  <si>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</si>
  <si>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</si>
  <si>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</si>
  <si>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</si>
  <si>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</si>
  <si>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</si>
  <si>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</si>
  <si>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</si>
  <si>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</si>
  <si>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</si>
  <si>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</si>
  <si>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</si>
  <si>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</si>
  <si>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</si>
  <si>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</si>
  <si>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</si>
  <si>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</si>
  <si>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</si>
  <si>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</si>
  <si>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</si>
  <si>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</si>
  <si>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</si>
  <si>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</si>
  <si>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</si>
  <si>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</si>
  <si>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</si>
  <si>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</si>
  <si>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</si>
  <si>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</si>
  <si>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</si>
  <si>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</si>
  <si>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</si>
  <si>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</si>
  <si>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</si>
  <si>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</si>
  <si>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</si>
  <si>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</si>
  <si>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</si>
  <si>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</si>
  <si>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</si>
  <si>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</si>
  <si>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</si>
  <si>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</si>
  <si>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</si>
  <si>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</si>
  <si>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</si>
  <si>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</si>
  <si>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</si>
  <si>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</si>
  <si>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</si>
  <si>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</si>
  <si>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</si>
  <si>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</si>
  <si>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</si>
  <si>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</si>
  <si>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</si>
  <si>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</si>
  <si>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</si>
  <si>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</si>
  <si>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</si>
  <si>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</si>
  <si>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</si>
  <si>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</si>
  <si>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</si>
  <si>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</si>
  <si>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</si>
  <si>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</si>
  <si>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</si>
  <si>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</si>
  <si>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</si>
  <si>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</si>
  <si>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</si>
  <si>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</si>
  <si>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</si>
  <si>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</si>
  <si>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</si>
  <si>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</si>
  <si>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</si>
  <si>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</si>
  <si>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</si>
  <si>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</si>
  <si>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</si>
  <si>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</si>
  <si>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</si>
  <si>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</si>
  <si>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</si>
  <si>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</si>
  <si>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</si>
  <si>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</si>
  <si>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</si>
  <si>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</si>
  <si>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</si>
  <si>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</si>
  <si>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</si>
  <si>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</si>
  <si>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</si>
  <si>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</si>
  <si>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</si>
  <si>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</si>
  <si>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</si>
  <si>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</si>
  <si>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</si>
  <si>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</si>
  <si>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</si>
  <si>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</si>
  <si>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</si>
  <si>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</si>
  <si>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</si>
  <si>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</si>
  <si>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</si>
  <si>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</si>
  <si>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</si>
  <si>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</si>
  <si>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</si>
  <si>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</si>
  <si>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</si>
  <si>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</si>
  <si>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</si>
  <si>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</si>
  <si>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</si>
  <si>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</si>
  <si>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</si>
  <si>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</si>
  <si>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</si>
  <si>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</si>
  <si>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</si>
  <si>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</si>
  <si>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</si>
  <si>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</si>
  <si>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</si>
  <si>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</si>
  <si>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</si>
  <si>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</si>
  <si>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</si>
  <si>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</si>
  <si>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</si>
  <si>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</si>
  <si>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</si>
  <si>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</si>
  <si>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</si>
  <si>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</si>
  <si>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</si>
  <si>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</si>
  <si>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</si>
  <si>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</si>
  <si>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</si>
  <si>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</si>
  <si>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</si>
  <si>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</si>
  <si>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</si>
  <si>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</si>
  <si>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</si>
  <si>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</si>
  <si>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</si>
  <si>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</si>
  <si>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</si>
  <si>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</si>
  <si>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</si>
  <si>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</si>
  <si>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</si>
  <si>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</si>
  <si>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</si>
  <si>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</si>
  <si>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</si>
  <si>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</si>
  <si>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</si>
  <si>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</si>
  <si>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</si>
  <si>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</si>
  <si>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</si>
  <si>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</si>
  <si>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</si>
  <si>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</si>
  <si>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</si>
  <si>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</si>
  <si>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</si>
  <si>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</si>
  <si>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</si>
  <si>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</si>
  <si>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</si>
  <si>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</si>
  <si>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</si>
  <si>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</si>
  <si>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</si>
  <si>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</si>
  <si>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</si>
  <si>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</si>
  <si>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</si>
  <si>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</si>
  <si>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</si>
  <si>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</si>
  <si>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</si>
  <si>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</si>
  <si>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</si>
  <si>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</si>
  <si>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</si>
  <si>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</si>
  <si>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</si>
  <si>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</si>
  <si>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</si>
  <si>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</si>
  <si>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</si>
  <si>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</si>
  <si>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</si>
  <si>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</si>
  <si>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</si>
  <si>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</si>
  <si>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</si>
  <si>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</si>
  <si>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</si>
  <si>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</si>
  <si>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</si>
  <si>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</si>
  <si>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</si>
  <si>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</si>
  <si>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</si>
  <si>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</si>
  <si>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</si>
  <si>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</si>
  <si>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</si>
  <si>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</si>
  <si>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</si>
  <si>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</si>
  <si>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</si>
  <si>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</si>
  <si>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</si>
  <si>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</si>
  <si>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</si>
  <si>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</si>
  <si>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</si>
  <si>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</si>
  <si>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</si>
  <si>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</si>
  <si>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</si>
  <si>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</si>
  <si>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</si>
  <si>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</si>
  <si>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</si>
  <si>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</si>
  <si>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</si>
  <si>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</si>
  <si>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</si>
  <si>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</si>
  <si>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</si>
  <si>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</si>
  <si>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</si>
  <si>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</si>
  <si>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</si>
  <si>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</si>
  <si>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</si>
  <si>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</si>
  <si>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</si>
  <si>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</si>
  <si>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</si>
  <si>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</si>
  <si>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</si>
  <si>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</si>
  <si>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</si>
  <si>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</si>
  <si>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</si>
  <si>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</si>
  <si>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</si>
  <si>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</si>
  <si>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</si>
  <si>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</si>
  <si>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</si>
  <si>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</si>
  <si>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</si>
  <si>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</si>
  <si>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</si>
  <si>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</si>
  <si>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</si>
  <si>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</si>
  <si>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</si>
  <si>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</si>
  <si>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</si>
  <si>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</si>
  <si>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</si>
  <si>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</si>
  <si>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</si>
  <si>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</si>
  <si>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</si>
  <si>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</si>
  <si>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</si>
  <si>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</si>
  <si>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</si>
  <si>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</si>
  <si>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</si>
  <si>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</si>
  <si>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</si>
  <si>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</si>
  <si>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</si>
  <si>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</si>
  <si>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</si>
  <si>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</si>
  <si>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</si>
  <si>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</si>
  <si>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</si>
  <si>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</si>
  <si>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</si>
  <si>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</si>
  <si>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</si>
  <si>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</si>
  <si>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</si>
  <si>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</si>
  <si>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</si>
  <si>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</si>
  <si>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</si>
  <si>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</si>
  <si>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</si>
  <si>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</si>
  <si>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</si>
  <si>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</si>
  <si>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</si>
  <si>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</si>
  <si>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</si>
  <si>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</si>
  <si>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</si>
  <si>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</si>
  <si>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</si>
  <si>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</si>
  <si>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</si>
  <si>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</si>
  <si>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</si>
  <si>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</si>
  <si>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</si>
  <si>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</si>
  <si>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</si>
  <si>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</si>
  <si>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</si>
  <si>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</si>
  <si>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</si>
  <si>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</si>
  <si>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</si>
  <si>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</si>
  <si>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</si>
  <si>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</si>
  <si>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</si>
  <si>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</si>
  <si>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</si>
  <si>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</si>
  <si>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</si>
  <si>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</si>
  <si>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</si>
  <si>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</si>
  <si>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</si>
  <si>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</si>
  <si>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</si>
  <si>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</si>
  <si>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</si>
  <si>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</si>
  <si>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</si>
  <si>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</si>
  <si>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</si>
  <si>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</si>
  <si>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</si>
  <si>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</si>
  <si>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</si>
  <si>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</si>
  <si>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</si>
  <si>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</si>
  <si>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</si>
  <si>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</si>
  <si>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</si>
  <si>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</si>
  <si>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</si>
  <si>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</si>
  <si>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</si>
  <si>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</si>
  <si>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</si>
  <si>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</si>
  <si>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</si>
  <si>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</si>
  <si>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</si>
  <si>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</si>
  <si>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</si>
  <si>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</si>
  <si>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</si>
  <si>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</si>
  <si>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</si>
  <si>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</si>
  <si>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</si>
  <si>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</si>
  <si>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</si>
  <si>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</si>
  <si>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</si>
  <si>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</si>
  <si>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</si>
  <si>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</si>
  <si>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</si>
  <si>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</si>
  <si>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</si>
  <si>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</si>
  <si>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</si>
  <si>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</si>
  <si>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</si>
  <si>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</si>
  <si>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</si>
  <si>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</si>
  <si>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</si>
  <si>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</si>
  <si>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</si>
  <si>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</si>
  <si>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</si>
  <si>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</si>
  <si>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</si>
  <si>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</si>
  <si>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</si>
  <si>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</si>
  <si>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</si>
  <si>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</si>
  <si>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</si>
  <si>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</si>
  <si>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</si>
  <si>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</si>
  <si>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</si>
  <si>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</si>
  <si>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</si>
  <si>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</si>
  <si>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</si>
  <si>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</si>
  <si>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</si>
  <si>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</si>
  <si>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</si>
  <si>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</si>
  <si>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</si>
  <si>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</si>
  <si>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</si>
  <si>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</si>
  <si>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</si>
  <si>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</si>
  <si>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</si>
  <si>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</si>
  <si>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</si>
  <si>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</si>
  <si>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</si>
  <si>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</si>
  <si>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</si>
  <si>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</si>
  <si>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</si>
  <si>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</si>
  <si>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</si>
  <si>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</si>
  <si>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</si>
  <si>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</si>
  <si>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</si>
  <si>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</si>
  <si>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</si>
  <si>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</si>
  <si>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</si>
  <si>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</si>
  <si>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</si>
  <si>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</si>
  <si>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</si>
  <si>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</si>
  <si>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</si>
  <si>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</si>
  <si>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</si>
  <si>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</si>
  <si>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</si>
  <si>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</si>
  <si>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</si>
  <si>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</si>
  <si>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</si>
  <si>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</si>
  <si>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</si>
  <si>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</si>
  <si>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</si>
  <si>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</si>
  <si>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</si>
  <si>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</si>
  <si>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</si>
  <si>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</si>
  <si>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</si>
  <si>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</si>
  <si>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</si>
  <si>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</si>
  <si>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</si>
  <si>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</si>
  <si>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</si>
  <si>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</si>
  <si>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</si>
  <si>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</si>
  <si>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</si>
  <si>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</si>
  <si>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</si>
  <si>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</si>
  <si>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</si>
  <si>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</si>
  <si>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</si>
  <si>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</si>
  <si>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</si>
  <si>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</si>
  <si>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</si>
  <si>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</si>
  <si>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</si>
  <si>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</si>
  <si>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</si>
  <si>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</si>
  <si>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</si>
  <si>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</si>
  <si>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</si>
  <si>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</si>
  <si>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</si>
  <si>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</si>
  <si>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</si>
  <si>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</si>
  <si>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</si>
  <si>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</si>
  <si>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</si>
  <si>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</si>
  <si>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</si>
  <si>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</si>
  <si>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</si>
  <si>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</si>
  <si>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</si>
  <si>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</si>
  <si>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</si>
  <si>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</si>
  <si>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</si>
  <si>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</si>
  <si>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</si>
  <si>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</si>
  <si>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</si>
  <si>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</si>
  <si>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</si>
  <si>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</si>
  <si>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</si>
  <si>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</si>
  <si>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</si>
  <si>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</si>
  <si>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</si>
  <si>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</si>
  <si>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</si>
  <si>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</si>
  <si>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</si>
  <si>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</si>
  <si>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</si>
  <si>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</si>
  <si>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</si>
  <si>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</si>
  <si>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</si>
  <si>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</si>
  <si>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</si>
  <si>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</si>
  <si>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</si>
  <si>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</si>
  <si>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</si>
  <si>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</si>
  <si>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</si>
  <si>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</si>
  <si>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</si>
  <si>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</si>
  <si>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</si>
  <si>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</si>
  <si>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</si>
  <si>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</si>
  <si>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</si>
  <si>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</si>
  <si>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</si>
  <si>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</si>
  <si>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</si>
  <si>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</si>
  <si>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</si>
  <si>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</si>
  <si>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</si>
  <si>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</si>
  <si>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</si>
  <si>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</si>
  <si>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</si>
  <si>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</si>
  <si>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</si>
  <si>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</si>
  <si>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</si>
  <si>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</si>
  <si>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</si>
  <si>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</si>
  <si>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</si>
  <si>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</si>
  <si>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</si>
  <si>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</si>
  <si>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</si>
  <si>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</si>
  <si>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</si>
  <si>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</si>
  <si>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</si>
  <si>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</si>
  <si>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</si>
  <si>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</si>
  <si>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</si>
  <si>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</si>
  <si>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</si>
  <si>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</si>
  <si>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</si>
  <si>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</si>
  <si>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</si>
  <si>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</si>
  <si>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</si>
  <si>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</si>
  <si>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</si>
  <si>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</si>
  <si>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</si>
  <si>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</si>
  <si>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</si>
  <si>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</si>
  <si>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</si>
  <si>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</si>
  <si>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</si>
  <si>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</si>
  <si>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</si>
  <si>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</si>
  <si>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</si>
  <si>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</si>
  <si>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</si>
  <si>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</si>
  <si>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</si>
  <si>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</si>
  <si>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</si>
  <si>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</si>
  <si>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</si>
  <si>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</si>
  <si>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</si>
  <si>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</si>
  <si>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</si>
  <si>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</si>
  <si>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</si>
  <si>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</si>
  <si>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</si>
  <si>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</si>
  <si>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</si>
  <si>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</si>
  <si>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</si>
  <si>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</si>
  <si>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</si>
  <si>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</si>
  <si>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</si>
  <si>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</si>
  <si>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</si>
  <si>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</si>
  <si>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</si>
  <si>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</si>
  <si>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</si>
  <si>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</si>
  <si>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</si>
  <si>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</si>
  <si>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</si>
  <si>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</si>
  <si>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</si>
  <si>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</si>
  <si>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</si>
  <si>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</si>
  <si>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</si>
  <si>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</si>
  <si>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</si>
  <si>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</si>
  <si>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</si>
  <si>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</si>
  <si>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</si>
  <si>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</si>
  <si>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</si>
  <si>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</si>
  <si>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</si>
  <si>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</si>
  <si>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</si>
  <si>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</si>
  <si>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</si>
  <si>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</si>
  <si>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</si>
  <si>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</si>
  <si>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</si>
  <si>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</si>
  <si>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</si>
  <si>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</si>
  <si>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</si>
  <si>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</si>
  <si>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</si>
  <si>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</si>
  <si>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</si>
  <si>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</si>
  <si>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</si>
  <si>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</si>
  <si>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</si>
  <si>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</si>
  <si>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</si>
  <si>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</si>
  <si>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</si>
  <si>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</si>
  <si>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</si>
  <si>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</si>
  <si>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</si>
  <si>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</si>
  <si>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</si>
  <si>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</si>
  <si>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</si>
  <si>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</si>
  <si>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</si>
  <si>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</si>
  <si>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</si>
  <si>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</si>
  <si>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</si>
  <si>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</si>
  <si>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</si>
  <si>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</si>
  <si>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</si>
  <si>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</si>
  <si>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</si>
  <si>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</si>
  <si>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</si>
  <si>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</si>
  <si>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</si>
  <si>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</si>
  <si>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</si>
  <si>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</si>
  <si>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</si>
  <si>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</si>
  <si>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</si>
  <si>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</si>
  <si>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</si>
  <si>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</si>
  <si>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</si>
  <si>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</si>
  <si>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</si>
  <si>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</si>
  <si>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</si>
  <si>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</si>
  <si>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</si>
  <si>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</si>
  <si>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</si>
  <si>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</si>
  <si>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</si>
  <si>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</si>
  <si>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</si>
  <si>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</si>
  <si>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</si>
  <si>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</si>
  <si>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</si>
  <si>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</si>
  <si>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</si>
  <si>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</si>
  <si>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</si>
  <si>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</si>
  <si>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</si>
  <si>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</si>
  <si>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</si>
  <si>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</si>
  <si>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</si>
  <si>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</si>
  <si>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</si>
  <si>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</si>
  <si>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</si>
  <si>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</si>
  <si>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</si>
  <si>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</si>
  <si>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</si>
  <si>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</si>
  <si>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</si>
  <si>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</si>
  <si>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</si>
  <si>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</si>
  <si>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</si>
  <si>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</si>
  <si>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</si>
  <si>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</si>
  <si>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</si>
  <si>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</si>
  <si>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</si>
  <si>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</si>
  <si>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</si>
  <si>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</si>
  <si>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</si>
  <si>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</si>
  <si>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</si>
  <si>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</si>
  <si>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</si>
  <si>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</si>
  <si>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</si>
  <si>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</si>
  <si>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</si>
  <si>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</si>
  <si>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</si>
  <si>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</si>
  <si>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</si>
  <si>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</si>
  <si>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</si>
  <si>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</si>
  <si>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</si>
  <si>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</si>
  <si>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</si>
  <si>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</si>
  <si>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</si>
  <si>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</si>
  <si>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</si>
  <si>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</si>
  <si>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</si>
  <si>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</si>
  <si>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</si>
  <si>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</si>
  <si>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</si>
  <si>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</si>
  <si>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</si>
  <si>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</si>
  <si>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</si>
  <si>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</si>
  <si>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</si>
  <si>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</si>
  <si>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</si>
  <si>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</si>
  <si>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</si>
  <si>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</si>
  <si>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</si>
  <si>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</si>
  <si>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</si>
  <si>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</si>
  <si>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</si>
  <si>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</si>
  <si>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</si>
  <si>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</si>
  <si>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</si>
  <si>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</si>
  <si>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</si>
  <si>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</si>
  <si>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</si>
  <si>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</si>
  <si>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</si>
  <si>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</si>
  <si>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</si>
  <si>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</si>
  <si>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</si>
  <si>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</si>
  <si>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</si>
  <si>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</si>
  <si>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</si>
  <si>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</si>
  <si>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</si>
  <si>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</si>
  <si>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</si>
  <si>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</si>
  <si>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</si>
  <si>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</si>
  <si>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</si>
  <si>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</si>
  <si>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</si>
  <si>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</si>
  <si>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</si>
  <si>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</si>
  <si>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</si>
  <si>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</si>
  <si>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</si>
  <si>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</si>
  <si>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</si>
  <si>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</si>
  <si>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</si>
  <si>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</si>
  <si>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</si>
  <si>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</si>
  <si>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</si>
  <si>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</si>
  <si>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</si>
  <si>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</si>
  <si>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</si>
  <si>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</si>
  <si>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</si>
  <si>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</si>
  <si>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</si>
  <si>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</si>
  <si>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</si>
  <si>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</si>
  <si>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</si>
  <si>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</si>
  <si>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</si>
  <si>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</si>
  <si>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</si>
  <si>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</si>
  <si>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</si>
  <si>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</si>
  <si>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</si>
  <si>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</si>
  <si>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</si>
  <si>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</si>
  <si>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</si>
  <si>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</si>
  <si>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</si>
  <si>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</si>
  <si>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</si>
  <si>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</si>
  <si>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</si>
  <si>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</si>
  <si>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</si>
  <si>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</si>
  <si>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</si>
  <si>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</si>
  <si>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</si>
  <si>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</si>
  <si>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</si>
  <si>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</si>
  <si>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</si>
  <si>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</si>
  <si>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</si>
  <si>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</si>
  <si>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</si>
  <si>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</si>
  <si>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</si>
  <si>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</si>
  <si>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</si>
  <si>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</si>
  <si>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</si>
  <si>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</si>
  <si>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</si>
  <si>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</si>
  <si>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</si>
  <si>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</si>
  <si>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</si>
  <si>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</si>
  <si>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</si>
  <si>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</si>
  <si>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</si>
  <si>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</si>
  <si>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</si>
  <si>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</si>
  <si>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</si>
  <si>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</si>
  <si>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</si>
  <si>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</si>
  <si>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</si>
  <si>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</si>
  <si>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</si>
  <si>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</si>
  <si>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</si>
  <si>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</si>
  <si>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</si>
  <si>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</si>
  <si>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</si>
  <si>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</si>
  <si>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</si>
  <si>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</si>
  <si>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</si>
  <si>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</si>
  <si>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</si>
  <si>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</si>
  <si>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</si>
  <si>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</si>
  <si>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</si>
  <si>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</si>
  <si>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</si>
  <si>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</si>
  <si>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</si>
  <si>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</si>
  <si>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</si>
  <si>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</si>
  <si>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</si>
  <si>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</si>
  <si>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</si>
  <si>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</si>
  <si>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</si>
  <si>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</si>
  <si>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</si>
  <si>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</si>
  <si>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</si>
  <si>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</si>
  <si>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</si>
  <si>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</si>
  <si>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</si>
  <si>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</si>
  <si>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</si>
  <si>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</si>
  <si>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</si>
  <si>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</si>
  <si>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</si>
  <si>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</si>
  <si>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</si>
  <si>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</si>
  <si>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</si>
  <si>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</si>
  <si>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</si>
  <si>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</si>
  <si>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</si>
  <si>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</si>
  <si>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</si>
  <si>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</si>
  <si>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</si>
  <si>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</si>
  <si>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</si>
  <si>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</si>
  <si>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</si>
  <si>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</si>
  <si>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</si>
  <si>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</si>
  <si>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</si>
  <si>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</si>
  <si>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</si>
  <si>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</si>
  <si>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</si>
  <si>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</si>
  <si>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</si>
  <si>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</si>
  <si>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</si>
  <si>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</si>
  <si>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</si>
  <si>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</si>
  <si>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</si>
  <si>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</si>
  <si>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</si>
  <si>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</si>
  <si>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</si>
  <si>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</si>
  <si>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</si>
  <si>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</si>
  <si>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</si>
  <si>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</si>
  <si>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</si>
  <si>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</si>
  <si>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</si>
  <si>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</si>
  <si>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</si>
  <si>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</si>
  <si>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</si>
  <si>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</si>
  <si>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</si>
  <si>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</si>
  <si>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</si>
  <si>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</si>
  <si>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</si>
  <si>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</si>
  <si>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</si>
  <si>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</si>
  <si>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</si>
  <si>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</si>
  <si>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</si>
  <si>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</si>
  <si>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</si>
  <si>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</si>
  <si>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</si>
  <si>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</si>
  <si>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</si>
  <si>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</si>
  <si>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</si>
  <si>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</si>
  <si>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</si>
  <si>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</si>
  <si>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</si>
  <si>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</si>
  <si>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</si>
  <si>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</si>
  <si>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</si>
  <si>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</si>
  <si>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</si>
  <si>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</si>
  <si>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</si>
  <si>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</si>
  <si>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</si>
  <si>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</si>
  <si>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</si>
  <si>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</si>
  <si>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</si>
  <si>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</si>
  <si>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</si>
  <si>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</si>
  <si>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</si>
  <si>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</si>
  <si>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</si>
  <si>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</si>
  <si>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</si>
  <si>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</si>
  <si>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</si>
  <si>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</si>
  <si>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</si>
  <si>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</si>
  <si>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</si>
  <si>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</si>
  <si>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</si>
  <si>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</si>
  <si>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</si>
  <si>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</si>
  <si>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</si>
  <si>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</si>
  <si>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</si>
  <si>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</si>
  <si>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</si>
  <si>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</si>
  <si>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</si>
  <si>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</si>
  <si>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</si>
  <si>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</si>
  <si>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</si>
  <si>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</si>
  <si>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</si>
  <si>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</si>
  <si>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</si>
  <si>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</si>
  <si>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</si>
  <si>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</si>
  <si>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</si>
  <si>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</si>
  <si>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</si>
  <si>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</si>
  <si>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</si>
  <si>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</si>
  <si>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</si>
  <si>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</si>
  <si>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</si>
  <si>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</si>
  <si>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</si>
  <si>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</si>
  <si>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</si>
  <si>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</si>
  <si>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</si>
  <si>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</si>
  <si>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</si>
  <si>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</si>
  <si>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</si>
  <si>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</si>
  <si>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</si>
  <si>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</si>
  <si>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</si>
  <si>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</si>
  <si>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</si>
  <si>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</si>
  <si>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</si>
  <si>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</si>
  <si>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</si>
  <si>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</si>
  <si>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</si>
  <si>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</si>
  <si>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</si>
  <si>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</si>
  <si>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</si>
  <si>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</si>
  <si>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</si>
  <si>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</si>
  <si>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</si>
  <si>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</si>
  <si>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</si>
  <si>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</si>
  <si>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</si>
  <si>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</si>
  <si>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</si>
  <si>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</si>
  <si>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</si>
  <si>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</si>
  <si>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</si>
  <si>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</si>
  <si>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</si>
  <si>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</si>
  <si>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</si>
  <si>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</si>
  <si>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</si>
  <si>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</si>
  <si>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</si>
  <si>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</si>
  <si>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</si>
  <si>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</si>
  <si>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</si>
  <si>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</si>
  <si>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</si>
  <si>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</si>
  <si>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</si>
  <si>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</si>
  <si>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</si>
  <si>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</si>
  <si>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</si>
  <si>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</si>
  <si>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</si>
  <si>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</si>
  <si>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</si>
  <si>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</si>
  <si>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</si>
  <si>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</si>
  <si>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</si>
  <si>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</si>
  <si>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</si>
  <si>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</si>
  <si>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</si>
  <si>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</si>
  <si>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</si>
  <si>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</si>
  <si>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</si>
  <si>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</si>
  <si>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</si>
  <si>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</si>
  <si>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</si>
  <si>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</si>
  <si>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</si>
  <si>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</si>
  <si>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</si>
  <si>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</si>
  <si>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</si>
  <si>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</si>
  <si>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</si>
  <si>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</si>
  <si>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</si>
  <si>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</si>
  <si>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</si>
  <si>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</si>
  <si>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</si>
  <si>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</si>
  <si>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</si>
  <si>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</si>
  <si>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</si>
  <si>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</si>
  <si>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</si>
  <si>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</si>
  <si>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</si>
  <si>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</si>
  <si>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</si>
  <si>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</si>
  <si>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</si>
  <si>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</si>
  <si>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</si>
  <si>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</si>
  <si>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</si>
  <si>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</si>
  <si>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</si>
  <si>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</si>
  <si>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</si>
  <si>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</si>
  <si>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</si>
  <si>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</si>
  <si>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</si>
  <si>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</si>
  <si>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</si>
  <si>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</si>
  <si>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</si>
  <si>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</si>
  <si>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</si>
  <si>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</si>
  <si>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</si>
  <si>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</si>
  <si>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</si>
  <si>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</si>
  <si>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</si>
  <si>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</si>
  <si>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</si>
  <si>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</si>
  <si>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</si>
  <si>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</si>
  <si>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</si>
  <si>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</si>
  <si>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</si>
  <si>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</si>
  <si>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</si>
  <si>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</si>
  <si>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</si>
  <si>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</si>
  <si>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</si>
  <si>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</si>
  <si>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</si>
  <si>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</si>
  <si>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</si>
  <si>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</si>
  <si>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</si>
  <si>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</si>
  <si>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</si>
  <si>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</si>
  <si>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</si>
  <si>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</si>
  <si>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</si>
  <si>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</si>
  <si>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</si>
  <si>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</si>
  <si>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</si>
  <si>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</si>
  <si>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</si>
  <si>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</si>
  <si>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</si>
  <si>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</si>
  <si>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</si>
  <si>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</si>
  <si>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</si>
  <si>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</si>
  <si>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</si>
  <si>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</si>
  <si>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</si>
  <si>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</si>
  <si>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</si>
  <si>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</si>
  <si>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</si>
  <si>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</si>
  <si>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</si>
  <si>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</si>
  <si>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</si>
  <si>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</si>
  <si>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</si>
  <si>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</si>
  <si>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</si>
  <si>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</si>
  <si>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</si>
  <si>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</si>
  <si>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</si>
  <si>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</si>
  <si>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</si>
  <si>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</si>
  <si>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</si>
  <si>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</si>
  <si>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</si>
  <si>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</si>
  <si>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</si>
  <si>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</si>
  <si>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</si>
  <si>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</si>
  <si>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</si>
  <si>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</si>
  <si>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</si>
  <si>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</si>
  <si>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</si>
  <si>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</si>
  <si>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</si>
  <si>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</si>
  <si>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</si>
  <si>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</si>
  <si>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</si>
  <si>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</si>
  <si>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</si>
  <si>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</si>
  <si>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</si>
  <si>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</si>
  <si>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</si>
  <si>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</si>
  <si>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</si>
  <si>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</si>
  <si>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</si>
  <si>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</si>
  <si>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</si>
  <si>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</si>
  <si>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</si>
  <si>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</si>
  <si>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</si>
  <si>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</si>
  <si>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</si>
  <si>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</si>
  <si>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</si>
  <si>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</si>
  <si>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</si>
  <si>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</si>
  <si>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</si>
  <si>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</si>
  <si>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</si>
  <si>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</si>
  <si>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</si>
  <si>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</si>
  <si>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</si>
  <si>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</si>
  <si>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</si>
  <si>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</si>
  <si>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</si>
  <si>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</si>
  <si>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</si>
  <si>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</si>
  <si>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</si>
  <si>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</si>
  <si>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</si>
  <si>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</si>
  <si>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</si>
  <si>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</si>
  <si>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</si>
  <si>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</si>
  <si>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</si>
  <si>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</si>
  <si>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</si>
  <si>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</si>
  <si>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</si>
  <si>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</si>
  <si>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</si>
  <si>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</si>
  <si>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</si>
  <si>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</si>
  <si>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</si>
  <si>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</si>
  <si>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</si>
  <si>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</si>
  <si>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</si>
  <si>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</si>
  <si>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</si>
  <si>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</si>
  <si>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</si>
  <si>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</si>
  <si>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</si>
  <si>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</si>
  <si>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</si>
  <si>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</si>
  <si>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</si>
  <si>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</si>
  <si>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</si>
  <si>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</si>
  <si>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</si>
  <si>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</si>
  <si>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</si>
  <si>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</si>
  <si>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</si>
  <si>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</si>
  <si>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</si>
  <si>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</si>
  <si>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</si>
  <si>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</si>
  <si>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</si>
  <si>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</si>
  <si>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</si>
  <si>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</si>
  <si>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</si>
  <si>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</si>
  <si>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</si>
  <si>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</si>
  <si>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</si>
  <si>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</si>
  <si>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</si>
  <si>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</si>
  <si>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</si>
  <si>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</si>
  <si>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</si>
  <si>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</si>
  <si>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</si>
  <si>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</si>
  <si>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</si>
  <si>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</si>
  <si>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</si>
  <si>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</si>
  <si>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</si>
  <si>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</si>
  <si>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</si>
  <si>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</si>
  <si>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</si>
  <si>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</si>
  <si>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</si>
  <si>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</si>
  <si>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</si>
  <si>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</si>
  <si>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</si>
  <si>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</si>
  <si>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</si>
  <si>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</si>
  <si>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</si>
  <si>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</si>
  <si>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</si>
  <si>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</si>
  <si>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</si>
  <si>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</si>
  <si>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</si>
  <si>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</si>
  <si>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</si>
  <si>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</si>
  <si>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</si>
  <si>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</si>
  <si>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</si>
  <si>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</si>
  <si>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</si>
  <si>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</si>
  <si>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</si>
  <si>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</si>
  <si>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</si>
  <si>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</si>
  <si>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</si>
  <si>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</si>
  <si>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</si>
  <si>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</si>
  <si>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</si>
  <si>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</si>
  <si>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</si>
  <si>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</si>
  <si>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</si>
  <si>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</si>
  <si>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</si>
  <si>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</si>
  <si>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</si>
  <si>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</si>
  <si>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</si>
  <si>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</si>
  <si>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</si>
  <si>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</si>
  <si>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</si>
  <si>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</si>
  <si>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</si>
  <si>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</si>
  <si>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</si>
  <si>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</si>
  <si>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</si>
  <si>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</si>
  <si>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</si>
  <si>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</si>
  <si>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</si>
  <si>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</si>
  <si>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</si>
  <si>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</si>
  <si>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</si>
  <si>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</si>
  <si>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</si>
  <si>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</si>
  <si>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</si>
  <si>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</si>
  <si>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</si>
  <si>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</si>
  <si>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</si>
  <si>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</si>
  <si>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</si>
  <si>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</si>
  <si>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</si>
  <si>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</si>
  <si>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</si>
  <si>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</si>
  <si>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</si>
  <si>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</si>
  <si>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</si>
  <si>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</si>
  <si>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</si>
  <si>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</si>
  <si>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</si>
  <si>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</si>
  <si>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</si>
  <si>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</si>
  <si>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</si>
  <si>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</si>
  <si>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</si>
  <si>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</si>
  <si>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</si>
  <si>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</si>
  <si>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</si>
  <si>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</si>
  <si>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</si>
  <si>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</si>
  <si>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</si>
  <si>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</si>
  <si>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</si>
  <si>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</si>
  <si>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</si>
  <si>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</si>
  <si>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</si>
  <si>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</si>
  <si>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</si>
  <si>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</si>
  <si>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</si>
  <si>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</si>
  <si>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</si>
  <si>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</si>
  <si>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</si>
  <si>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</si>
  <si>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</si>
  <si>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</si>
  <si>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</si>
  <si>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</si>
  <si>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</si>
  <si>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</si>
  <si>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</si>
  <si>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</si>
  <si>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</si>
  <si>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</si>
  <si>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</si>
  <si>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</si>
  <si>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</si>
  <si>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</si>
  <si>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</si>
  <si>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</si>
  <si>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</si>
  <si>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</si>
  <si>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</si>
  <si>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</si>
  <si>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</si>
  <si>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</si>
  <si>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</si>
  <si>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</si>
  <si>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</si>
  <si>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</si>
  <si>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</si>
  <si>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</si>
  <si>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</si>
  <si>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</si>
  <si>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</si>
  <si>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</si>
  <si>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</si>
  <si>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</si>
  <si>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</si>
  <si>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</si>
  <si>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</si>
  <si>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</si>
  <si>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</si>
  <si>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</si>
  <si>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</si>
  <si>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</si>
  <si>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</si>
  <si>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</si>
  <si>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</si>
  <si>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</si>
  <si>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</si>
  <si>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</si>
  <si>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</si>
  <si>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</si>
  <si>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</si>
  <si>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</si>
  <si>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</si>
  <si>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</si>
  <si>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</si>
  <si>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</si>
  <si>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</si>
  <si>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</si>
  <si>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</si>
  <si>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</si>
  <si>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</si>
  <si>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</si>
  <si>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</si>
  <si>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</si>
  <si>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</si>
  <si>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</si>
  <si>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</si>
  <si>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</si>
  <si>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</si>
  <si>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</si>
  <si>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</si>
  <si>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</si>
  <si>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</si>
  <si>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</si>
  <si>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</si>
  <si>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</si>
  <si>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</si>
  <si>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</si>
  <si>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</si>
  <si>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</si>
  <si>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</si>
  <si>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</si>
  <si>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</si>
  <si>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</si>
  <si>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</si>
  <si>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</si>
  <si>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</si>
  <si>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</si>
  <si>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</si>
  <si>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</si>
  <si>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</si>
  <si>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</si>
  <si>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</si>
  <si>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</si>
  <si>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</si>
  <si>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</si>
  <si>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</si>
  <si>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</si>
  <si>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</si>
  <si>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</si>
  <si>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</si>
  <si>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</si>
  <si>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</si>
  <si>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</si>
  <si>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</si>
  <si>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</si>
  <si>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</si>
  <si>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</si>
  <si>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</si>
  <si>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</si>
  <si>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</si>
  <si>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</si>
  <si>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</si>
  <si>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</si>
  <si>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</si>
  <si>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</si>
  <si>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</si>
  <si>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</si>
  <si>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</si>
  <si>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</si>
  <si>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</si>
  <si>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</si>
  <si>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</si>
  <si>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</si>
  <si>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</si>
  <si>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</si>
  <si>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</si>
  <si>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</si>
  <si>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</si>
  <si>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</si>
  <si>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</si>
  <si>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</si>
  <si>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</si>
  <si>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</si>
  <si>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</si>
  <si>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</si>
  <si>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</si>
  <si>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</si>
  <si>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</si>
  <si>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</si>
  <si>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</si>
  <si>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</si>
  <si>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</si>
  <si>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</si>
  <si>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</si>
  <si>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</si>
  <si>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</si>
  <si>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</si>
  <si>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</si>
  <si>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</si>
  <si>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</si>
  <si>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</si>
  <si>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</si>
  <si>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</si>
  <si>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</si>
  <si>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</si>
  <si>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</si>
  <si>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</si>
  <si>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</si>
  <si>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</si>
  <si>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</si>
  <si>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</si>
  <si>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</si>
  <si>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</si>
  <si>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</si>
  <si>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</si>
  <si>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</si>
  <si>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</si>
  <si>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</si>
  <si>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</si>
  <si>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</si>
  <si>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</si>
  <si>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</si>
  <si>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</si>
  <si>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</si>
  <si>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</si>
  <si>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</si>
  <si>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</si>
  <si>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</si>
  <si>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</si>
  <si>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</si>
  <si>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</si>
  <si>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</si>
  <si>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</si>
  <si>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</si>
  <si>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</si>
  <si>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</si>
  <si>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</si>
  <si>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</si>
  <si>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</si>
  <si>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</si>
  <si>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</si>
  <si>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</si>
  <si>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</si>
  <si>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</si>
  <si>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</si>
  <si>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</si>
  <si>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</si>
  <si>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</si>
  <si>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</si>
  <si>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</si>
  <si>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</si>
  <si>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</si>
  <si>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</si>
  <si>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</si>
  <si>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</si>
  <si>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</si>
  <si>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</si>
  <si>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</si>
  <si>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</si>
  <si>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</si>
  <si>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</si>
  <si>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</si>
  <si>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</si>
  <si>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</si>
  <si>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</si>
  <si>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</si>
  <si>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</si>
  <si>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</si>
  <si>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</si>
  <si>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</si>
  <si>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</si>
  <si>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</si>
  <si>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</si>
  <si>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</si>
  <si>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</si>
  <si>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</si>
  <si>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</si>
  <si>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</si>
  <si>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</si>
  <si>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</si>
  <si>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</si>
  <si>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</si>
  <si>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</si>
  <si>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</si>
  <si>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</si>
  <si>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</si>
  <si>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</si>
  <si>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</si>
  <si>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</si>
  <si>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</si>
  <si>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</si>
  <si>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</si>
  <si>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</si>
  <si>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</si>
  <si>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</si>
  <si>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</si>
  <si>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</si>
  <si>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</si>
  <si>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</si>
  <si>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</si>
  <si>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</si>
  <si>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</si>
  <si>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</si>
  <si>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</si>
  <si>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</si>
  <si>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</si>
  <si>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</si>
  <si>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</si>
  <si>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</si>
  <si>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</si>
  <si>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</si>
  <si>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</si>
  <si>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</si>
  <si>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</si>
  <si>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</si>
  <si>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</si>
  <si>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</si>
  <si>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</si>
  <si>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</si>
  <si>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</si>
  <si>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</si>
  <si>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</si>
  <si>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</si>
  <si>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</si>
  <si>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</si>
  <si>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</si>
  <si>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</si>
  <si>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</si>
  <si>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</si>
  <si>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</si>
  <si>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</si>
  <si>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</si>
  <si>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</si>
  <si>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</si>
  <si>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</si>
  <si>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</si>
  <si>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</si>
  <si>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</si>
  <si>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</si>
  <si>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</si>
  <si>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</si>
  <si>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</si>
  <si>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</si>
  <si>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</si>
  <si>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</si>
  <si>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</si>
  <si>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</si>
  <si>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</si>
  <si>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</si>
  <si>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</si>
  <si>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</si>
  <si>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</si>
  <si>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</si>
  <si>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</si>
  <si>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</si>
  <si>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</si>
  <si>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</si>
  <si>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</si>
  <si>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</si>
  <si>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</si>
  <si>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</si>
  <si>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</si>
  <si>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</si>
  <si>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</si>
  <si>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</si>
  <si>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</si>
  <si>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</si>
  <si>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</si>
  <si>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</si>
  <si>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</si>
  <si>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</si>
  <si>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</si>
  <si>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</si>
  <si>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</si>
  <si>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</si>
  <si>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</si>
  <si>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</si>
  <si>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</si>
  <si>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</si>
  <si>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</si>
  <si>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</si>
  <si>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</si>
  <si>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</si>
  <si>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</si>
  <si>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</si>
  <si>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</si>
  <si>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</si>
  <si>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</si>
  <si>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</si>
  <si>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</si>
  <si>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</si>
  <si>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</si>
  <si>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</si>
  <si>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</si>
  <si>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</si>
  <si>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</si>
  <si>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</si>
  <si>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</si>
  <si>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</si>
  <si>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</si>
  <si>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</si>
  <si>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</si>
  <si>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</si>
  <si>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</si>
  <si>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</si>
  <si>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</si>
  <si>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</si>
  <si>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</si>
  <si>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</si>
  <si>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</si>
  <si>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</si>
  <si>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</si>
  <si>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</si>
  <si>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</si>
  <si>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</si>
  <si>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</si>
  <si>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</si>
  <si>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</si>
  <si>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</si>
  <si>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</si>
  <si>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</si>
  <si>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</si>
  <si>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</si>
  <si>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</si>
  <si>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</si>
  <si>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</si>
  <si>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</si>
  <si>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</si>
  <si>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</si>
  <si>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</si>
  <si>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</si>
  <si>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</si>
  <si>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</si>
  <si>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</si>
  <si>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</si>
  <si>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</si>
  <si>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</si>
  <si>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</si>
  <si>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</si>
  <si>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</si>
  <si>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</si>
  <si>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</si>
  <si>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</si>
  <si>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</si>
  <si>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</si>
  <si>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</si>
  <si>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</si>
  <si>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</si>
  <si>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</si>
  <si>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</si>
  <si>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</si>
  <si>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</si>
  <si>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</si>
  <si>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</si>
  <si>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</si>
  <si>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</si>
  <si>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</si>
  <si>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</si>
  <si>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</si>
  <si>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</si>
  <si>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</si>
  <si>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</si>
  <si>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</si>
  <si>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</si>
  <si>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</si>
  <si>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</si>
  <si>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</si>
  <si>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</si>
  <si>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</si>
  <si>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</si>
  <si>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</si>
  <si>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</si>
  <si>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</si>
  <si>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</si>
  <si>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</si>
  <si>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</si>
  <si>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</si>
  <si>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</si>
  <si>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</si>
  <si>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</si>
  <si>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</si>
  <si>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</si>
  <si>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</si>
  <si>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</si>
  <si>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</si>
  <si>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</si>
  <si>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</si>
  <si>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</si>
  <si>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</si>
  <si>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</si>
  <si>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</si>
  <si>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</si>
  <si>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</si>
  <si>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</si>
  <si>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</si>
  <si>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</si>
  <si>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</si>
  <si>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</si>
  <si>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</si>
  <si>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</si>
  <si>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</si>
  <si>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</si>
  <si>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</si>
  <si>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</si>
  <si>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</si>
  <si>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</si>
  <si>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</si>
  <si>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</si>
  <si>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</si>
  <si>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</si>
  <si>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</si>
  <si>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</si>
  <si>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</si>
  <si>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</si>
  <si>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</si>
  <si>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</si>
  <si>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</si>
  <si>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</si>
  <si>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</si>
  <si>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</si>
  <si>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</si>
  <si>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</si>
  <si>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</si>
  <si>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</si>
  <si>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</si>
  <si>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</si>
  <si>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</si>
  <si>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</si>
  <si>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</si>
  <si>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</si>
  <si>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</si>
  <si>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</si>
  <si>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</si>
  <si>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</si>
  <si>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</si>
  <si>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</si>
  <si>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</si>
  <si>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</si>
  <si>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</si>
  <si>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</si>
  <si>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</si>
  <si>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</si>
  <si>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</si>
  <si>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</si>
  <si>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</si>
  <si>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</si>
  <si>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</si>
  <si>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</si>
  <si>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</si>
  <si>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</si>
  <si>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</si>
  <si>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</si>
  <si>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</si>
  <si>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</si>
  <si>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</si>
  <si>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</si>
  <si>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</si>
  <si>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</si>
  <si>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</si>
  <si>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</si>
  <si>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</si>
  <si>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</si>
  <si>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</si>
  <si>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</si>
  <si>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</si>
  <si>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</si>
  <si>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</si>
  <si>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</si>
  <si>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</si>
  <si>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</si>
  <si>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</si>
  <si>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</si>
  <si>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</si>
  <si>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</si>
  <si>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</si>
  <si>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</si>
  <si>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</si>
  <si>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</si>
  <si>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</si>
  <si>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</si>
  <si>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</si>
  <si>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</si>
  <si>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</si>
  <si>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</si>
  <si>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</si>
  <si>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</si>
  <si>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</si>
  <si>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</si>
  <si>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</si>
  <si>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</si>
  <si>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</si>
  <si>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</si>
  <si>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</si>
  <si>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</si>
  <si>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</si>
  <si>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</si>
  <si>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</si>
  <si>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</si>
  <si>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</si>
  <si>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</si>
  <si>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</si>
  <si>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</si>
  <si>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</si>
  <si>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</si>
  <si>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</si>
  <si>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</si>
  <si>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</si>
  <si>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</si>
  <si>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</si>
  <si>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</si>
  <si>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</si>
  <si>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</si>
  <si>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</si>
  <si>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</si>
  <si>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</si>
  <si>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</si>
  <si>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</si>
  <si>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</si>
  <si>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</si>
  <si>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</si>
  <si>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</si>
  <si>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</si>
  <si>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</si>
  <si>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</si>
  <si>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</si>
  <si>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</si>
  <si>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</si>
  <si>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</si>
  <si>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</si>
  <si>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</si>
  <si>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</si>
  <si>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</si>
  <si>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</si>
  <si>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</si>
  <si>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</si>
  <si>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</si>
  <si>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</si>
  <si>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</si>
  <si>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</si>
  <si>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</si>
  <si>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</si>
  <si>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</si>
  <si>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</si>
  <si>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</si>
  <si>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</si>
  <si>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</si>
  <si>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</si>
  <si>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</si>
  <si>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</si>
  <si>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</si>
  <si>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</si>
  <si>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</si>
  <si>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</si>
  <si>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</si>
  <si>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</si>
  <si>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</si>
  <si>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</si>
  <si>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</si>
  <si>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</si>
  <si>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</si>
  <si>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</si>
  <si>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</si>
  <si>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</si>
  <si>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</si>
  <si>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</si>
  <si>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</si>
  <si>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</si>
  <si>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</si>
  <si>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</si>
  <si>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</si>
  <si>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</si>
  <si>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</si>
  <si>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</si>
  <si>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</si>
  <si>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</si>
  <si>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</si>
  <si>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</si>
  <si>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</si>
  <si>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</si>
  <si>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</si>
  <si>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</si>
  <si>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</si>
  <si>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</si>
  <si>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</si>
  <si>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</si>
  <si>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</si>
  <si>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</si>
  <si>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</si>
  <si>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</si>
  <si>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</si>
  <si>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</si>
  <si>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</si>
  <si>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</si>
  <si>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</si>
  <si>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</si>
  <si>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</si>
  <si>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</si>
  <si>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</si>
  <si>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</si>
  <si>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</si>
  <si>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</si>
  <si>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</si>
  <si>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</si>
  <si>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</si>
  <si>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</si>
  <si>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</si>
  <si>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</si>
  <si>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</si>
  <si>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</si>
  <si>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</si>
  <si>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</si>
  <si>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</si>
  <si>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</si>
  <si>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</si>
  <si>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</si>
  <si>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</si>
  <si>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</si>
  <si>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</si>
  <si>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</si>
  <si>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</si>
  <si>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</si>
  <si>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</si>
  <si>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</si>
  <si>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</si>
  <si>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</si>
  <si>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</si>
  <si>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</si>
  <si>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</si>
  <si>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</si>
  <si>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</si>
  <si>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</si>
  <si>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</si>
  <si>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</si>
  <si>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</si>
  <si>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</si>
  <si>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</si>
  <si>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</si>
  <si>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</si>
  <si>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</si>
  <si>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</si>
  <si>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</si>
  <si>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</si>
  <si>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</si>
  <si>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</si>
  <si>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</si>
  <si>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</si>
  <si>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</si>
  <si>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</si>
  <si>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</si>
  <si>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</si>
  <si>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</si>
  <si>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</si>
  <si>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</si>
  <si>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</si>
  <si>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</si>
  <si>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</si>
  <si>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</si>
  <si>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</si>
  <si>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</si>
  <si>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</si>
  <si>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</si>
  <si>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</si>
  <si>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</si>
  <si>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</si>
  <si>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</si>
  <si>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</si>
  <si>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</si>
  <si>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</si>
  <si>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</si>
  <si>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</si>
  <si>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</si>
  <si>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</si>
  <si>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</si>
  <si>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</si>
  <si>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</si>
  <si>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</si>
  <si>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</si>
  <si>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</si>
  <si>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</si>
  <si>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</si>
  <si>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</si>
  <si>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</si>
  <si>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</si>
  <si>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</si>
  <si>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</si>
  <si>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</si>
  <si>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</si>
  <si>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</si>
  <si>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</si>
  <si>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</si>
  <si>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</si>
  <si>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</si>
  <si>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</si>
  <si>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</si>
  <si>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</si>
  <si>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</si>
  <si>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</si>
  <si>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</si>
  <si>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</si>
  <si>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</si>
  <si>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</si>
  <si>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</si>
  <si>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</si>
  <si>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</si>
  <si>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</si>
  <si>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</si>
  <si>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</si>
  <si>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</si>
  <si>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</si>
  <si>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</si>
  <si>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</si>
  <si>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</si>
  <si>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</si>
  <si>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</si>
  <si>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</si>
  <si>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</si>
  <si>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</si>
  <si>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</si>
  <si>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</si>
  <si>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</si>
  <si>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</si>
  <si>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</si>
  <si>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</si>
  <si>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</si>
  <si>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</si>
  <si>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</si>
  <si>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</si>
  <si>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</si>
  <si>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</si>
  <si>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</si>
  <si>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</si>
  <si>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</si>
  <si>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</si>
  <si>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</si>
  <si>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</si>
  <si>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</si>
  <si>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</si>
  <si>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</si>
  <si>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</si>
  <si>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</si>
  <si>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</si>
  <si>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</si>
  <si>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</si>
  <si>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</si>
  <si>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</si>
  <si>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</si>
  <si>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</si>
  <si>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</si>
  <si>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</si>
  <si>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</si>
  <si>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</si>
  <si>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</si>
  <si>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</si>
  <si>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</si>
  <si>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</si>
  <si>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</si>
  <si>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</si>
  <si>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</si>
  <si>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</si>
  <si>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</si>
  <si>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</si>
  <si>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</si>
  <si>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</si>
  <si>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</si>
  <si>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</si>
  <si>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</si>
  <si>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</si>
  <si>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</si>
  <si>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</si>
  <si>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</si>
  <si>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</si>
  <si>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</si>
  <si>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</si>
  <si>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</si>
  <si>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</si>
  <si>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</si>
  <si>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</si>
  <si>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</si>
  <si>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</si>
  <si>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</si>
  <si>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</si>
  <si>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</si>
  <si>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</si>
  <si>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</si>
  <si>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</si>
  <si>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</si>
  <si>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</si>
  <si>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</si>
  <si>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</si>
  <si>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</si>
  <si>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</si>
  <si>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</si>
  <si>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</si>
  <si>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</si>
  <si>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</si>
  <si>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</si>
  <si>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</si>
  <si>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</si>
  <si>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</si>
  <si>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</si>
  <si>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</si>
  <si>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</si>
  <si>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</si>
  <si>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</si>
  <si>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</si>
  <si>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</si>
  <si>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</si>
  <si>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</si>
  <si>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</si>
  <si>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</si>
  <si>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</si>
  <si>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</si>
  <si>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</si>
  <si>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</si>
  <si>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</si>
  <si>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</si>
  <si>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</si>
  <si>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</si>
  <si>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</si>
  <si>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</si>
  <si>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</si>
  <si>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</si>
  <si>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</si>
  <si>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</si>
  <si>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</si>
  <si>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</si>
  <si>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</si>
  <si>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</si>
  <si>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</si>
  <si>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</si>
  <si>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</si>
  <si>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</si>
  <si>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</si>
  <si>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</si>
  <si>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</si>
  <si>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</si>
  <si>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</si>
  <si>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</si>
  <si>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</si>
  <si>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</si>
  <si>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</si>
  <si>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</si>
  <si>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</si>
  <si>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</si>
  <si>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</si>
  <si>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</si>
  <si>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</si>
  <si>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</si>
  <si>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</si>
  <si>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</si>
  <si>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</si>
  <si>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</si>
  <si>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</si>
  <si>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</si>
  <si>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</si>
  <si>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</si>
  <si>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</si>
  <si>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</si>
  <si>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</si>
  <si>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</si>
  <si>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</si>
  <si>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</si>
  <si>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</si>
  <si>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</si>
  <si>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</si>
  <si>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</si>
  <si>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</si>
  <si>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</si>
  <si>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</si>
  <si>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</si>
  <si>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</si>
  <si>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</si>
  <si>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</si>
  <si>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</si>
  <si>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</si>
  <si>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</si>
  <si>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</si>
  <si>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</si>
  <si>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</si>
  <si>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</si>
  <si>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</si>
  <si>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</si>
  <si>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</si>
  <si>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</si>
  <si>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</si>
  <si>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</si>
  <si>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</si>
  <si>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</si>
  <si>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</si>
  <si>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</si>
  <si>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</si>
  <si>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</si>
  <si>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</si>
  <si>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</si>
  <si>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</si>
  <si>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</si>
  <si>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</si>
  <si>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</si>
  <si>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</si>
  <si>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</si>
  <si>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</si>
  <si>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</si>
  <si>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</si>
  <si>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</si>
  <si>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</si>
  <si>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</si>
  <si>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</si>
  <si>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</si>
  <si>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</si>
  <si>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</si>
  <si>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</si>
  <si>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</si>
  <si>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</si>
  <si>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</si>
  <si>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</si>
  <si>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</si>
  <si>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</si>
  <si>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</si>
  <si>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</si>
  <si>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</si>
  <si>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</si>
  <si>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</si>
  <si>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</si>
  <si>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</si>
  <si>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</si>
  <si>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</si>
  <si>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</si>
  <si>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</si>
  <si>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</si>
  <si>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</si>
  <si>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</si>
  <si>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</si>
  <si>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</si>
  <si>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</si>
  <si>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</si>
  <si>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</si>
  <si>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</si>
  <si>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</si>
  <si>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</si>
  <si>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</si>
  <si>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</si>
  <si>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</si>
  <si>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</si>
  <si>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</si>
  <si>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</si>
  <si>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</si>
  <si>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</si>
  <si>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</si>
  <si>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</si>
  <si>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</si>
  <si>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</si>
  <si>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</si>
  <si>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</si>
  <si>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</si>
  <si>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</si>
  <si>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</si>
  <si>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</si>
  <si>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</si>
  <si>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</si>
  <si>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</si>
  <si>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</si>
  <si>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</si>
  <si>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</si>
  <si>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</si>
  <si>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</si>
  <si>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</si>
  <si>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</si>
  <si>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</si>
  <si>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</si>
  <si>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</si>
  <si>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</si>
  <si>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</si>
  <si>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</si>
  <si>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</si>
  <si>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</si>
  <si>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</si>
  <si>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</si>
  <si>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</si>
  <si>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</si>
  <si>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</si>
  <si>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</si>
  <si>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</si>
  <si>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</si>
  <si>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</si>
  <si>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</si>
  <si>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</si>
  <si>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</si>
  <si>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</si>
  <si>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</si>
  <si>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</si>
  <si>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</si>
  <si>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</si>
  <si>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</si>
  <si>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</si>
  <si>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</si>
  <si>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</si>
  <si>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</si>
  <si>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</si>
  <si>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</si>
  <si>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</si>
  <si>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</si>
  <si>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</si>
  <si>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</si>
  <si>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</si>
  <si>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</si>
  <si>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</si>
  <si>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</si>
  <si>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</si>
  <si>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</si>
  <si>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</si>
  <si>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</si>
  <si>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</si>
  <si>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</si>
  <si>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</si>
  <si>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</si>
  <si>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</si>
  <si>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</si>
  <si>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</si>
  <si>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</si>
  <si>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</si>
  <si>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</si>
  <si>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</si>
  <si>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</si>
  <si>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</si>
  <si>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</si>
  <si>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</si>
  <si>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</si>
  <si>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</si>
  <si>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</si>
  <si>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</si>
  <si>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</si>
  <si>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</si>
  <si>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</si>
  <si>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</si>
  <si>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</si>
  <si>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</si>
  <si>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</si>
  <si>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</si>
  <si>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</si>
  <si>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</si>
  <si>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</si>
  <si>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</si>
  <si>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</si>
  <si>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</si>
  <si>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</si>
  <si>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</si>
  <si>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</si>
  <si>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</si>
  <si>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</si>
  <si>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</si>
  <si>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</si>
  <si>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</si>
  <si>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</si>
  <si>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</si>
  <si>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</si>
  <si>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</si>
  <si>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</si>
  <si>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</si>
  <si>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</si>
  <si>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</si>
  <si>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</si>
  <si>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</si>
  <si>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</si>
  <si>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</si>
  <si>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</si>
  <si>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</si>
  <si>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</si>
  <si>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</si>
  <si>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</si>
  <si>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</si>
  <si>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</si>
  <si>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</si>
  <si>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</si>
  <si>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</si>
  <si>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</si>
  <si>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</si>
  <si>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</si>
  <si>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</si>
  <si>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</si>
  <si>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</si>
  <si>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</si>
  <si>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</si>
  <si>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</si>
  <si>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</si>
  <si>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</si>
  <si>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</si>
  <si>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</si>
  <si>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</si>
  <si>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</si>
  <si>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</si>
  <si>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</si>
  <si>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</si>
  <si>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</si>
  <si>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</si>
  <si>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</si>
  <si>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</si>
  <si>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</si>
  <si>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</si>
  <si>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</si>
  <si>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</si>
  <si>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</si>
  <si>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</si>
  <si>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</si>
  <si>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</si>
  <si>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</si>
  <si>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</si>
  <si>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</si>
  <si>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</si>
  <si>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</si>
  <si>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</si>
  <si>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</si>
  <si>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</si>
  <si>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</si>
  <si>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</si>
  <si>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</si>
  <si>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</si>
  <si>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</si>
  <si>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</si>
  <si>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</si>
  <si>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</si>
  <si>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</si>
  <si>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</si>
  <si>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</si>
  <si>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</si>
  <si>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</si>
  <si>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</si>
  <si>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</si>
  <si>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</si>
  <si>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</si>
  <si>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</si>
  <si>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</si>
  <si>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</si>
  <si>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</si>
  <si>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</si>
  <si>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</si>
  <si>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</si>
  <si>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</si>
  <si>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</si>
  <si>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</si>
  <si>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</si>
  <si>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</si>
  <si>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</si>
  <si>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</si>
  <si>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</si>
  <si>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</si>
  <si>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</si>
  <si>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</si>
  <si>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</si>
  <si>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</si>
  <si>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</si>
  <si>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</si>
  <si>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</si>
  <si>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</si>
  <si>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</si>
  <si>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</si>
  <si>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</si>
  <si>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</si>
  <si>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</si>
  <si>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</si>
  <si>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</si>
  <si>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</si>
  <si>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</si>
  <si>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</si>
  <si>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</si>
  <si>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</si>
  <si>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</si>
  <si>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</si>
  <si>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</si>
  <si>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</si>
  <si>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</si>
  <si>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</si>
  <si>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</si>
  <si>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</si>
  <si>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</si>
  <si>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</si>
  <si>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</si>
  <si>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</si>
  <si>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</si>
  <si>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</si>
  <si>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</si>
  <si>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</si>
  <si>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</si>
  <si>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</si>
  <si>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</si>
  <si>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</si>
  <si>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</si>
  <si>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</si>
  <si>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</si>
  <si>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</si>
  <si>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</si>
  <si>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</si>
  <si>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</si>
  <si>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</si>
  <si>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</si>
  <si>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</si>
  <si>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</si>
  <si>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</si>
  <si>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</si>
  <si>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</si>
  <si>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</si>
  <si>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</si>
  <si>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</si>
  <si>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</si>
  <si>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</si>
  <si>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</si>
  <si>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</si>
  <si>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</si>
  <si>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</si>
  <si>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</si>
  <si>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</si>
  <si>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</si>
  <si>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</si>
  <si>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</si>
  <si>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</si>
  <si>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</si>
  <si>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</si>
  <si>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</si>
  <si>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</si>
  <si>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</si>
  <si>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</si>
  <si>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</si>
  <si>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</si>
  <si>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</si>
  <si>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</si>
  <si>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</si>
  <si>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</si>
  <si>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</si>
  <si>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</si>
  <si>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</si>
  <si>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</si>
  <si>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</si>
  <si>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</si>
  <si>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</si>
  <si>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</si>
  <si>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</si>
  <si>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</si>
  <si>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</si>
  <si>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</si>
  <si>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</si>
  <si>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</si>
  <si>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</si>
  <si>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</si>
  <si>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</si>
  <si>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</si>
  <si>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</si>
  <si>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</si>
  <si>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</si>
  <si>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</si>
  <si>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</si>
  <si>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</si>
  <si>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</si>
  <si>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</si>
  <si>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</si>
  <si>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</si>
  <si>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</si>
  <si>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</si>
  <si>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</si>
  <si>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</si>
  <si>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</si>
  <si>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</si>
  <si>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</si>
  <si>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</si>
  <si>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</si>
  <si>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</si>
  <si>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</si>
  <si>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</si>
  <si>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</si>
  <si>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</si>
  <si>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</si>
  <si>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</si>
  <si>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</si>
  <si>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</si>
  <si>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</si>
  <si>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</si>
  <si>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</si>
  <si>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</si>
  <si>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</si>
  <si>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</si>
  <si>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</si>
  <si>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</si>
  <si>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</si>
  <si>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</si>
  <si>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</si>
  <si>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</si>
  <si>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</si>
  <si>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</si>
  <si>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</si>
  <si>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</si>
  <si>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</si>
  <si>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</si>
  <si>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</si>
  <si>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</si>
  <si>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</si>
  <si>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</si>
  <si>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</si>
  <si>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</si>
  <si>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</si>
  <si>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</si>
  <si>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</si>
  <si>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</si>
  <si>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</si>
  <si>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</si>
  <si>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</si>
  <si>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</si>
  <si>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</si>
  <si>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</si>
  <si>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</si>
  <si>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</si>
  <si>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</si>
  <si>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</si>
  <si>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</si>
  <si>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</si>
  <si>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</si>
  <si>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</si>
  <si>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</si>
  <si>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</si>
  <si>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</si>
  <si>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</si>
  <si>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</si>
  <si>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</si>
  <si>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</si>
  <si>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</si>
  <si>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</si>
  <si>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</si>
  <si>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</si>
  <si>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</si>
  <si>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</si>
  <si>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</si>
  <si>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</si>
  <si>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</si>
  <si>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</si>
  <si>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</si>
  <si>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</si>
  <si>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</si>
  <si>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</si>
  <si>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</si>
  <si>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</si>
  <si>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</si>
  <si>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</si>
  <si>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</si>
  <si>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</si>
  <si>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</si>
  <si>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</si>
  <si>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</si>
  <si>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</si>
  <si>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</si>
  <si>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</si>
  <si>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</si>
  <si>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</si>
  <si>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</si>
  <si>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</si>
  <si>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</si>
  <si>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</si>
  <si>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</si>
  <si>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</si>
  <si>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</si>
  <si>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</si>
  <si>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</si>
  <si>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</si>
  <si>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</si>
  <si>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</si>
  <si>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</si>
  <si>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</si>
  <si>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</si>
  <si>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</si>
  <si>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</si>
  <si>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</si>
  <si>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</si>
  <si>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</si>
  <si>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</si>
  <si>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</si>
  <si>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</si>
  <si>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</si>
  <si>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</si>
  <si>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</si>
  <si>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</si>
  <si>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</si>
  <si>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</si>
  <si>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</si>
  <si>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</si>
  <si>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</si>
  <si>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</si>
  <si>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</si>
  <si>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</si>
  <si>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</si>
  <si>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</si>
  <si>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</si>
  <si>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</si>
  <si>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</si>
  <si>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</si>
  <si>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</si>
  <si>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</si>
  <si>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</si>
  <si>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</si>
  <si>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</si>
  <si>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</si>
  <si>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</si>
  <si>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</si>
  <si>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</si>
  <si>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</si>
  <si>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</si>
  <si>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</si>
  <si>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</si>
  <si>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</si>
  <si>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</si>
  <si>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</si>
  <si>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</si>
  <si>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</si>
  <si>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</si>
  <si>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</si>
  <si>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</si>
  <si>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</si>
  <si>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</si>
  <si>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</si>
  <si>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</si>
  <si>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</si>
  <si>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</si>
  <si>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</si>
  <si>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</si>
  <si>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</si>
  <si>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</si>
  <si>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</si>
  <si>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</si>
  <si>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</si>
  <si>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</si>
  <si>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</si>
  <si>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</si>
  <si>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</si>
  <si>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</si>
  <si>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</si>
  <si>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</si>
  <si>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</si>
  <si>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</si>
  <si>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</si>
  <si>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</si>
  <si>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</si>
  <si>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</si>
  <si>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</si>
  <si>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</si>
  <si>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</si>
  <si>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</si>
  <si>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</si>
  <si>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</si>
  <si>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</si>
  <si>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</si>
  <si>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</si>
  <si>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</si>
  <si>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</si>
  <si>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</si>
  <si>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</si>
  <si>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</si>
  <si>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</si>
  <si>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</si>
  <si>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</si>
  <si>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</si>
  <si>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</si>
  <si>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</si>
  <si>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</si>
  <si>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</si>
  <si>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</si>
  <si>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</si>
  <si>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</si>
  <si>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</si>
  <si>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</si>
  <si>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</si>
  <si>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</si>
  <si>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</si>
  <si>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</si>
  <si>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</si>
  <si>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</si>
  <si>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</si>
  <si>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</si>
  <si>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</si>
  <si>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</si>
  <si>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</si>
  <si>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</si>
  <si>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</si>
  <si>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</si>
  <si>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</si>
  <si>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</si>
  <si>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</si>
  <si>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</si>
  <si>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</si>
  <si>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</si>
  <si>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</si>
  <si>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</si>
  <si>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</si>
  <si>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</si>
  <si>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</si>
  <si>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</si>
  <si>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</si>
  <si>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</si>
  <si>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</si>
  <si>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</si>
  <si>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</si>
  <si>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</si>
  <si>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</si>
  <si>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</si>
  <si>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</si>
  <si>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</si>
  <si>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</si>
  <si>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</si>
  <si>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</si>
  <si>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</si>
  <si>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</si>
  <si>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</si>
  <si>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</si>
  <si>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</si>
  <si>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</si>
  <si>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</si>
  <si>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</si>
  <si>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</si>
  <si>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</si>
  <si>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</si>
  <si>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</si>
  <si>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</si>
  <si>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</si>
  <si>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</si>
  <si>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</si>
  <si>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</si>
  <si>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</si>
  <si>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</si>
  <si>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</si>
  <si>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</si>
  <si>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</si>
  <si>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</si>
  <si>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</si>
  <si>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</si>
  <si>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</si>
  <si>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</si>
  <si>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</si>
  <si>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</si>
  <si>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</si>
  <si>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</si>
  <si>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</si>
  <si>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</si>
  <si>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</si>
  <si>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</si>
  <si>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</si>
  <si>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</si>
  <si>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</si>
  <si>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</si>
  <si>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</si>
  <si>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</si>
  <si>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</si>
  <si>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</si>
  <si>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</si>
  <si>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</si>
  <si>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</si>
  <si>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</si>
  <si>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</si>
  <si>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</si>
  <si>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</si>
  <si>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</si>
  <si>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</si>
  <si>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</si>
  <si>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</si>
  <si>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</si>
  <si>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</si>
  <si>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</si>
  <si>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</si>
  <si>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</si>
  <si>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</si>
  <si>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</si>
  <si>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</si>
  <si>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</si>
  <si>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</si>
  <si>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</si>
  <si>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</si>
  <si>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</si>
  <si>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</si>
  <si>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</si>
  <si>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</si>
  <si>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</si>
  <si>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</si>
  <si>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</si>
  <si>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</si>
  <si>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</si>
  <si>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</si>
  <si>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</si>
  <si>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</si>
  <si>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</si>
  <si>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</si>
  <si>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</si>
  <si>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</si>
  <si>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</si>
  <si>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</si>
  <si>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</si>
  <si>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</si>
  <si>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</si>
  <si>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</si>
  <si>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</si>
  <si>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</si>
  <si>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</si>
  <si>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</si>
  <si>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</si>
  <si>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</si>
  <si>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</si>
  <si>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</si>
  <si>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</si>
  <si>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</si>
  <si>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</si>
  <si>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</si>
  <si>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</si>
  <si>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</si>
  <si>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</si>
  <si>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</si>
  <si>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</si>
  <si>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</si>
  <si>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</si>
  <si>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</si>
  <si>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</si>
  <si>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</si>
  <si>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</si>
  <si>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</si>
  <si>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</si>
  <si>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</si>
  <si>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</si>
  <si>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</si>
  <si>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</si>
  <si>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</si>
  <si>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</si>
  <si>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</si>
  <si>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</si>
  <si>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</si>
  <si>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</si>
  <si>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</si>
  <si>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</si>
  <si>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</si>
  <si>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</si>
  <si>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</si>
  <si>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</si>
  <si>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</si>
  <si>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</si>
  <si>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</si>
  <si>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</si>
  <si>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</si>
  <si>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</si>
  <si>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</si>
  <si>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</si>
  <si>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</si>
  <si>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</si>
  <si>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</si>
  <si>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</si>
  <si>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</si>
  <si>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</si>
  <si>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</si>
  <si>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</si>
  <si>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</si>
  <si>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</si>
  <si>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</si>
  <si>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</si>
  <si>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</si>
  <si>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</si>
  <si>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</si>
  <si>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</si>
  <si>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</si>
  <si>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</si>
  <si>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</si>
  <si>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</si>
  <si>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</si>
  <si>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</si>
  <si>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</si>
  <si>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</si>
  <si>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</si>
  <si>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</si>
  <si>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</si>
  <si>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</si>
  <si>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</si>
  <si>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</si>
  <si>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</si>
  <si>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</si>
  <si>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</si>
  <si>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</si>
  <si>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</si>
  <si>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</si>
  <si>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</si>
  <si>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</si>
  <si>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</si>
  <si>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</si>
  <si>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</si>
  <si>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</si>
  <si>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</si>
  <si>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</si>
  <si>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</si>
  <si>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</si>
  <si>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</si>
  <si>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</si>
  <si>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</si>
  <si>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</si>
  <si>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</si>
  <si>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</si>
  <si>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</si>
  <si>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</si>
  <si>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</si>
  <si>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</si>
  <si>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</si>
  <si>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</si>
  <si>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</si>
  <si>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</si>
  <si>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</si>
  <si>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</si>
  <si>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</si>
  <si>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</si>
  <si>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</si>
  <si>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</si>
  <si>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</si>
  <si>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</si>
  <si>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</si>
  <si>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</si>
  <si>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</si>
  <si>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</si>
  <si>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</si>
  <si>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</si>
  <si>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</si>
  <si>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</si>
  <si>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</si>
  <si>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</si>
  <si>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</si>
  <si>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</si>
  <si>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</si>
  <si>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</si>
  <si>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</si>
  <si>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</si>
  <si>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</si>
  <si>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</si>
  <si>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</si>
  <si>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</si>
  <si>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</si>
  <si>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</si>
  <si>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</si>
  <si>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</si>
  <si>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</si>
  <si>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</si>
  <si>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</si>
  <si>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</si>
  <si>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</si>
  <si>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</si>
  <si>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</si>
  <si>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</si>
  <si>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</si>
  <si>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</si>
  <si>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</si>
  <si>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</si>
  <si>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</si>
  <si>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</si>
  <si>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</si>
  <si>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</si>
  <si>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</si>
  <si>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</si>
  <si>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</si>
  <si>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</si>
  <si>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</si>
  <si>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</si>
  <si>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</si>
  <si>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</si>
  <si>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</si>
  <si>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</si>
  <si>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</si>
  <si>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</si>
  <si>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</si>
  <si>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</si>
  <si>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</si>
  <si>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</si>
  <si>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</si>
  <si>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</si>
  <si>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</si>
  <si>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</si>
  <si>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</si>
  <si>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</si>
  <si>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</si>
  <si>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</si>
  <si>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</si>
  <si>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</si>
  <si>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</si>
  <si>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</si>
  <si>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</si>
  <si>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</si>
  <si>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</si>
  <si>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</si>
  <si>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</si>
  <si>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</si>
  <si>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</si>
  <si>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</si>
  <si>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</si>
  <si>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</si>
  <si>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</si>
  <si>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</si>
  <si>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</si>
  <si>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</si>
  <si>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</si>
  <si>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</si>
  <si>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</si>
  <si>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</si>
  <si>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</si>
  <si>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</si>
  <si>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</si>
  <si>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</si>
  <si>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</si>
  <si>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</si>
  <si>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</si>
  <si>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</si>
  <si>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</si>
  <si>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</si>
  <si>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</si>
  <si>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</si>
  <si>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</si>
  <si>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</si>
  <si>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</si>
  <si>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</si>
  <si>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</si>
  <si>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</si>
  <si>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</si>
  <si>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</si>
  <si>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</si>
  <si>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</si>
  <si>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</si>
  <si>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</si>
  <si>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</si>
  <si>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</si>
  <si>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</si>
  <si>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</si>
  <si>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</si>
  <si>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</si>
  <si>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</si>
  <si>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</si>
  <si>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</si>
  <si>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</si>
  <si>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</si>
  <si>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</si>
  <si>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</si>
  <si>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</si>
  <si>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</si>
  <si>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</si>
  <si>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</si>
  <si>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</si>
  <si>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</si>
  <si>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</si>
  <si>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</si>
  <si>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</si>
  <si>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</si>
  <si>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</si>
  <si>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</si>
  <si>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</si>
  <si>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</si>
  <si>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</si>
  <si>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</si>
  <si>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</si>
  <si>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</si>
  <si>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</si>
  <si>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</si>
  <si>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</si>
  <si>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</si>
  <si>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</si>
  <si>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</si>
  <si>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</si>
  <si>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</si>
  <si>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</si>
  <si>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</si>
  <si>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</si>
  <si>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</si>
  <si>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</si>
  <si>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</si>
  <si>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</si>
  <si>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</si>
  <si>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</si>
  <si>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</si>
  <si>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</si>
  <si>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</si>
  <si>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</si>
  <si>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</si>
  <si>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</si>
  <si>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</si>
  <si>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</si>
  <si>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</si>
  <si>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</si>
  <si>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</si>
  <si>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</si>
  <si>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</si>
  <si>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</si>
  <si>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</si>
  <si>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</si>
  <si>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</si>
  <si>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</si>
  <si>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</si>
  <si>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</si>
  <si>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</si>
  <si>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</si>
  <si>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</si>
  <si>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</si>
  <si>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</si>
  <si>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</si>
  <si>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</si>
  <si>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</si>
  <si>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</si>
  <si>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</si>
  <si>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</si>
  <si>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</si>
  <si>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</si>
  <si>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</si>
  <si>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</si>
  <si>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</si>
  <si>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</si>
  <si>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</si>
  <si>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</si>
  <si>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</si>
  <si>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</si>
  <si>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</si>
  <si>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</si>
  <si>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</si>
  <si>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</si>
  <si>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</si>
  <si>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</si>
  <si>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</si>
  <si>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</si>
  <si>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</si>
  <si>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</si>
  <si>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</si>
  <si>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</si>
  <si>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</si>
  <si>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</si>
  <si>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</si>
  <si>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</si>
  <si>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</si>
  <si>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</si>
  <si>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</si>
  <si>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</si>
  <si>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</si>
  <si>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</si>
  <si>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</si>
  <si>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</si>
  <si>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</si>
  <si>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</si>
  <si>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</si>
  <si>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</si>
  <si>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</si>
  <si>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</si>
  <si>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</si>
  <si>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</si>
  <si>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</si>
  <si>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</si>
  <si>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</si>
  <si>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</si>
  <si>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</si>
  <si>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</si>
  <si>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</si>
  <si>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</si>
  <si>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</si>
  <si>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</si>
  <si>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</si>
  <si>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</si>
  <si>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</si>
  <si>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</si>
  <si>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</si>
  <si>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</si>
  <si>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</si>
  <si>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</si>
  <si>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</si>
  <si>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</si>
  <si>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</si>
  <si>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</si>
  <si>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</si>
  <si>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</si>
  <si>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</si>
  <si>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</si>
  <si>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</si>
  <si>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</si>
  <si>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</si>
  <si>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</si>
  <si>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</si>
  <si>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</si>
  <si>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</si>
  <si>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</si>
  <si>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</si>
  <si>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</si>
  <si>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</si>
  <si>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</si>
  <si>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</si>
  <si>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</si>
  <si>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</si>
  <si>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</si>
  <si>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</si>
  <si>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</si>
  <si>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</si>
  <si>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</si>
  <si>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</si>
  <si>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</si>
  <si>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</si>
  <si>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</si>
  <si>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</si>
  <si>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</si>
  <si>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</si>
  <si>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</si>
  <si>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</si>
  <si>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</si>
  <si>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</si>
  <si>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</si>
  <si>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</si>
  <si>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</si>
  <si>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</si>
  <si>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</si>
  <si>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</si>
  <si>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</si>
  <si>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</si>
  <si>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</si>
  <si>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</si>
  <si>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</si>
  <si>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</si>
  <si>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</si>
  <si>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</si>
  <si>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</si>
  <si>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</si>
  <si>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</si>
  <si>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</si>
  <si>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</si>
  <si>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</si>
  <si>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</si>
  <si>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</si>
  <si>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</si>
  <si>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</si>
  <si>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</si>
  <si>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</si>
  <si>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</si>
  <si>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</si>
  <si>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</si>
  <si>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</si>
  <si>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</si>
  <si>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</si>
  <si>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</si>
  <si>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</si>
  <si>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</si>
  <si>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</si>
  <si>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</si>
  <si>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</si>
  <si>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</si>
  <si>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</si>
  <si>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</si>
  <si>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</si>
  <si>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</si>
  <si>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</si>
  <si>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</si>
  <si>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</si>
  <si>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</si>
  <si>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</si>
  <si>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</si>
  <si>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</si>
  <si>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</si>
  <si>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</si>
  <si>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</si>
  <si>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</si>
  <si>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</si>
  <si>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</si>
  <si>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</si>
  <si>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</si>
  <si>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</si>
  <si>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</si>
  <si>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</si>
  <si>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</si>
  <si>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</si>
  <si>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</si>
  <si>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</si>
  <si>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</si>
  <si>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</si>
  <si>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</si>
  <si>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</si>
  <si>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</si>
  <si>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</si>
  <si>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</si>
  <si>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</si>
  <si>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</si>
  <si>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</si>
  <si>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</si>
  <si>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</si>
  <si>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</si>
  <si>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</si>
  <si>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</si>
  <si>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</si>
  <si>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</si>
  <si>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</si>
  <si>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</si>
  <si>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</si>
  <si>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</si>
  <si>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</si>
  <si>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</si>
  <si>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</si>
  <si>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</si>
  <si>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</si>
  <si>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</si>
  <si>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</si>
  <si>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</si>
  <si>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</si>
  <si>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</si>
  <si>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</si>
  <si>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</si>
  <si>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</si>
  <si>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</si>
  <si>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</si>
  <si>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</si>
  <si>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</si>
  <si>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</si>
  <si>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</si>
  <si>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</si>
  <si>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</si>
  <si>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</si>
  <si>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</si>
  <si>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</si>
  <si>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</si>
  <si>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</si>
  <si>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</si>
  <si>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</si>
  <si>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</si>
  <si>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</si>
  <si>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</si>
  <si>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</si>
  <si>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</si>
  <si>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</si>
  <si>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</si>
  <si>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</si>
  <si>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</si>
  <si>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</si>
  <si>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</si>
  <si>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</si>
  <si>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</si>
  <si>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</si>
  <si>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</si>
  <si>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</si>
  <si>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</si>
  <si>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</si>
  <si>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</si>
  <si>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</si>
  <si>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</si>
  <si>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</si>
  <si>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</si>
  <si>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</si>
  <si>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</si>
  <si>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</si>
  <si>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</si>
  <si>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</si>
  <si>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</si>
  <si>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</si>
  <si>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</si>
  <si>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</si>
  <si>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</si>
  <si>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</si>
  <si>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</si>
  <si>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</si>
  <si>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</si>
  <si>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</si>
  <si>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</si>
  <si>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</si>
  <si>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</si>
  <si>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</si>
  <si>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</si>
  <si>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</si>
  <si>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</si>
  <si>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</si>
  <si>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</si>
  <si>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</si>
  <si>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</si>
  <si>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</si>
  <si>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</si>
  <si>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</si>
  <si>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</si>
  <si>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</si>
  <si>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</si>
  <si>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</si>
  <si>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</si>
  <si>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</si>
  <si>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</si>
  <si>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</si>
  <si>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</si>
  <si>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</si>
  <si>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</si>
  <si>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</si>
  <si>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</si>
  <si>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</si>
  <si>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</si>
  <si>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</si>
  <si>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</si>
  <si>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</si>
  <si>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</si>
  <si>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</si>
  <si>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</si>
  <si>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</si>
  <si>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</si>
  <si>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</si>
  <si>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</si>
  <si>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</si>
  <si>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</si>
  <si>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</si>
  <si>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</si>
  <si>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</si>
  <si>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</si>
  <si>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</si>
  <si>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</si>
  <si>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</si>
  <si>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</si>
  <si>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</si>
  <si>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</si>
  <si>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</si>
  <si>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</si>
  <si>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</si>
  <si>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</si>
  <si>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</si>
  <si>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</si>
  <si>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</si>
  <si>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</si>
  <si>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</si>
  <si>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</si>
  <si>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</si>
  <si>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</si>
  <si>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</si>
  <si>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</si>
  <si>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</si>
  <si>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</si>
  <si>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</si>
  <si>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</si>
  <si>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</si>
  <si>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</si>
  <si>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</si>
  <si>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</si>
  <si>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</si>
  <si>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</si>
  <si>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</si>
  <si>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</si>
  <si>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</si>
  <si>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</si>
  <si>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</si>
  <si>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</si>
  <si>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</si>
  <si>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</si>
  <si>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</si>
  <si>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</si>
  <si>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</si>
  <si>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</si>
  <si>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</si>
  <si>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</si>
  <si>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</si>
  <si>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</si>
  <si>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</si>
  <si>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</si>
  <si>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</si>
  <si>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</si>
  <si>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</si>
  <si>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</si>
  <si>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</si>
  <si>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</si>
  <si>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</si>
  <si>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</si>
  <si>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</si>
  <si>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</si>
  <si>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</si>
  <si>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</si>
  <si>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</si>
  <si>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</si>
  <si>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</si>
  <si>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</si>
  <si>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</si>
  <si>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</si>
  <si>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</si>
  <si>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</si>
  <si>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</si>
  <si>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</si>
  <si>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</si>
  <si>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</si>
  <si>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</si>
  <si>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</si>
  <si>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</si>
  <si>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</si>
  <si>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</si>
  <si>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</si>
  <si>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</si>
  <si>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</si>
  <si>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</si>
  <si>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</si>
  <si>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</si>
  <si>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</si>
  <si>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</si>
  <si>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</si>
  <si>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</si>
  <si>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</si>
  <si>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</si>
  <si>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</si>
  <si>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</si>
  <si>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</si>
  <si>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</si>
  <si>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</si>
  <si>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</si>
  <si>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</si>
  <si>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</si>
  <si>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</si>
  <si>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</si>
  <si>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</si>
  <si>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</si>
  <si>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</si>
  <si>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</si>
  <si>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</si>
  <si>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</si>
  <si>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</si>
  <si>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</si>
  <si>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</si>
  <si>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</si>
  <si>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</si>
  <si>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</si>
  <si>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</si>
  <si>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</si>
  <si>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</si>
  <si>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</si>
  <si>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</si>
  <si>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</si>
  <si>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</si>
  <si>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</si>
  <si>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</si>
  <si>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</si>
  <si>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</si>
  <si>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</si>
  <si>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</si>
  <si>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</si>
  <si>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</si>
  <si>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</si>
  <si>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</si>
  <si>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</si>
  <si>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</si>
  <si>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</si>
  <si>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</si>
  <si>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</si>
  <si>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</si>
  <si>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</si>
  <si>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</si>
  <si>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</si>
  <si>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</si>
  <si>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</si>
  <si>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</si>
  <si>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</si>
  <si>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</si>
  <si>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</si>
  <si>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</si>
  <si>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</si>
  <si>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</si>
  <si>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</si>
  <si>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</si>
  <si>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</si>
  <si>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</si>
  <si>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</si>
  <si>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</si>
  <si>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</si>
  <si>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</si>
  <si>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</si>
  <si>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</si>
  <si>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</si>
  <si>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</si>
  <si>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</si>
  <si>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</si>
  <si>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</si>
  <si>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</si>
  <si>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</si>
  <si>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</si>
  <si>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</si>
  <si>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</si>
  <si>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</si>
  <si>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</si>
  <si>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</si>
  <si>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</si>
  <si>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</si>
  <si>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</si>
  <si>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</si>
  <si>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</si>
  <si>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</si>
  <si>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</si>
  <si>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</si>
  <si>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</si>
  <si>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</si>
  <si>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</si>
  <si>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</si>
  <si>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</si>
  <si>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</si>
  <si>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</si>
  <si>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</si>
  <si>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</si>
  <si>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</si>
  <si>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</si>
  <si>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</si>
  <si>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</si>
  <si>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</si>
  <si>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</si>
  <si>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</si>
  <si>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</si>
  <si>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</si>
  <si>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</si>
  <si>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</si>
  <si>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</si>
  <si>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</si>
  <si>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</si>
  <si>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</si>
  <si>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</si>
  <si>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</si>
  <si>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</si>
  <si>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</si>
  <si>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</si>
  <si>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</si>
  <si>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</si>
  <si>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</si>
  <si>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</si>
  <si>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</si>
  <si>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</si>
  <si>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</si>
  <si>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</si>
  <si>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</si>
  <si>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</si>
  <si>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</si>
  <si>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</si>
  <si>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</si>
  <si>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</si>
  <si>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</si>
  <si>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</si>
  <si>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</si>
  <si>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</si>
  <si>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</si>
  <si>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</si>
  <si>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</si>
  <si>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</si>
  <si>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</si>
  <si>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</si>
  <si>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</si>
  <si>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</si>
  <si>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</si>
  <si>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</si>
  <si>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</si>
  <si>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</si>
  <si>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</si>
  <si>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</si>
  <si>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</si>
  <si>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</si>
  <si>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</si>
  <si>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</si>
  <si>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</si>
  <si>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</si>
  <si>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</si>
  <si>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</si>
  <si>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</si>
  <si>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</si>
  <si>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</si>
  <si>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</si>
  <si>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</si>
  <si>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</si>
  <si>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</si>
  <si>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</si>
  <si>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</si>
  <si>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</si>
  <si>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</si>
  <si>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</si>
  <si>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</si>
  <si>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</si>
  <si>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</si>
  <si>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</si>
  <si>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</si>
  <si>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</si>
  <si>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</si>
  <si>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</si>
  <si>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</si>
  <si>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</si>
  <si>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</si>
  <si>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</si>
  <si>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</si>
  <si>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</si>
  <si>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</si>
  <si>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</si>
  <si>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</si>
  <si>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</si>
  <si>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</si>
  <si>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</si>
  <si>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</si>
  <si>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</si>
  <si>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</si>
  <si>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</si>
  <si>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</si>
  <si>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</si>
  <si>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</si>
  <si>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</si>
  <si>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</si>
  <si>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</si>
  <si>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</si>
  <si>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</si>
  <si>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</si>
  <si>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</si>
  <si>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</si>
  <si>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</si>
  <si>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</si>
  <si>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</si>
  <si>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</si>
  <si>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</si>
  <si>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</si>
  <si>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</si>
  <si>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</si>
  <si>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</si>
  <si>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</si>
  <si>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</si>
  <si>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</si>
  <si>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</si>
  <si>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</si>
  <si>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</si>
  <si>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</si>
  <si>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</si>
  <si>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</si>
  <si>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</si>
  <si>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</si>
  <si>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</si>
  <si>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</si>
  <si>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</si>
  <si>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</si>
  <si>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</si>
  <si>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</si>
  <si>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</si>
  <si>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</si>
  <si>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</si>
  <si>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</si>
  <si>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</si>
  <si>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</si>
  <si>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</si>
  <si>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</si>
  <si>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</si>
  <si>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</si>
  <si>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</si>
  <si>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</si>
  <si>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</si>
  <si>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</si>
  <si>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</si>
  <si>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</si>
  <si>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</si>
  <si>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</si>
  <si>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</si>
  <si>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</si>
  <si>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</si>
  <si>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</si>
  <si>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</si>
  <si>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</si>
  <si>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</si>
  <si>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</si>
  <si>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</si>
  <si>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</si>
  <si>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</si>
  <si>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</si>
  <si>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</si>
  <si>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</si>
  <si>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</si>
  <si>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</si>
  <si>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</si>
  <si>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</si>
  <si>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</si>
  <si>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</si>
  <si>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</si>
  <si>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</si>
  <si>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</si>
  <si>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</si>
  <si>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</si>
  <si>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</si>
  <si>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</si>
  <si>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</si>
  <si>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</si>
  <si>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</si>
  <si>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</si>
  <si>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</si>
  <si>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</si>
  <si>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</si>
  <si>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</si>
  <si>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</si>
  <si>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</si>
  <si>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</si>
  <si>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</si>
  <si>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</si>
  <si>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</si>
  <si>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</si>
  <si>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</si>
  <si>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</si>
  <si>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</si>
  <si>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</si>
  <si>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</si>
  <si>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</si>
  <si>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</si>
  <si>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</si>
  <si>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</si>
  <si>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</si>
  <si>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</si>
  <si>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</si>
  <si>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</si>
  <si>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</si>
  <si>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</si>
  <si>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</si>
  <si>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</si>
  <si>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</si>
  <si>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</si>
  <si>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</si>
  <si>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</si>
  <si>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</si>
  <si>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</si>
  <si>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</si>
  <si>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</si>
  <si>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</si>
  <si>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</si>
  <si>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</si>
  <si>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</si>
  <si>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</si>
  <si>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</si>
  <si>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</si>
  <si>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</si>
  <si>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</si>
  <si>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</si>
  <si>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</si>
  <si>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</si>
  <si>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</si>
  <si>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</si>
  <si>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</si>
  <si>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</si>
  <si>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</si>
  <si>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</si>
  <si>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</si>
  <si>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</si>
  <si>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</si>
  <si>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</si>
  <si>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</si>
  <si>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</si>
  <si>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</si>
  <si>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</si>
  <si>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</si>
  <si>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</si>
  <si>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</si>
  <si>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</si>
  <si>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</si>
  <si>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</si>
  <si>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</si>
  <si>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</si>
  <si>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</si>
  <si>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</si>
  <si>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</si>
  <si>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</si>
  <si>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</si>
  <si>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</si>
  <si>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</si>
  <si>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</si>
  <si>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</si>
  <si>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</si>
  <si>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</si>
  <si>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</si>
  <si>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</si>
  <si>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</si>
  <si>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</si>
  <si>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</si>
  <si>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</si>
  <si>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</si>
  <si>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</si>
  <si>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</si>
  <si>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</si>
  <si>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</si>
  <si>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</si>
  <si>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</si>
  <si>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</si>
  <si>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</si>
  <si>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</si>
  <si>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</si>
  <si>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</si>
  <si>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</si>
  <si>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</si>
  <si>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</si>
  <si>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</si>
  <si>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</si>
  <si>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</si>
  <si>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</si>
  <si>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</si>
  <si>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</si>
  <si>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</si>
  <si>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</si>
  <si>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</si>
  <si>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</si>
  <si>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</si>
  <si>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</si>
  <si>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</si>
  <si>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</si>
  <si>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</si>
  <si>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</si>
  <si>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</si>
  <si>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</si>
  <si>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</si>
  <si>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</si>
  <si>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</si>
  <si>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</si>
  <si>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</si>
  <si>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</si>
  <si>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</si>
  <si>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</si>
  <si>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</si>
  <si>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</si>
  <si>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</si>
  <si>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</si>
  <si>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</si>
  <si>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</si>
  <si>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</si>
  <si>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</si>
  <si>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</si>
  <si>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</si>
  <si>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</si>
  <si>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</si>
  <si>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</si>
  <si>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</si>
  <si>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</si>
  <si>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</si>
  <si>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</si>
  <si>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</si>
  <si>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</si>
  <si>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</si>
  <si>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</si>
  <si>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</si>
  <si>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</si>
  <si>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</si>
  <si>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</si>
  <si>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</si>
  <si>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</si>
  <si>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</si>
  <si>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</si>
  <si>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</si>
  <si>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</si>
  <si>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</si>
  <si>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</si>
  <si>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</si>
  <si>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</si>
  <si>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</si>
  <si>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</si>
  <si>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</si>
  <si>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</si>
  <si>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</si>
  <si>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</si>
  <si>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</si>
  <si>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</si>
  <si>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</si>
  <si>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</si>
  <si>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</si>
  <si>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</si>
  <si>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</si>
  <si>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</si>
  <si>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</si>
  <si>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</si>
  <si>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</si>
  <si>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</si>
  <si>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</si>
  <si>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</si>
  <si>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</si>
  <si>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</si>
  <si>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</si>
  <si>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</si>
  <si>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</si>
  <si>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</si>
  <si>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</si>
  <si>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</si>
  <si>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</si>
  <si>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</si>
  <si>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</si>
  <si>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</si>
  <si>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</si>
  <si>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</si>
  <si>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</si>
  <si>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</si>
  <si>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</si>
  <si>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</si>
  <si>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</si>
  <si>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</si>
  <si>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</si>
  <si>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</si>
  <si>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</si>
  <si>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</si>
  <si>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</si>
  <si>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</si>
  <si>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</si>
  <si>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</si>
  <si>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</si>
  <si>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</si>
  <si>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</si>
  <si>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</si>
  <si>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</si>
  <si>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</si>
  <si>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</si>
  <si>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</si>
  <si>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</si>
  <si>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</si>
  <si>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</si>
  <si>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</si>
  <si>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</si>
  <si>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</si>
  <si>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</si>
  <si>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</si>
  <si>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</si>
  <si>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</si>
  <si>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</si>
  <si>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</si>
  <si>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</si>
  <si>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</si>
  <si>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</si>
  <si>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</si>
  <si>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</si>
  <si>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</si>
  <si>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</si>
  <si>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</si>
  <si>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</si>
  <si>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</si>
  <si>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</si>
  <si>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</si>
  <si>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</si>
  <si>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</si>
  <si>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</si>
  <si>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</si>
  <si>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</si>
  <si>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</si>
  <si>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</si>
  <si>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</si>
  <si>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</si>
  <si>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</si>
  <si>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</si>
  <si>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</si>
  <si>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</si>
  <si>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</si>
  <si>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</si>
  <si>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</si>
  <si>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</si>
  <si>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</si>
  <si>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</si>
  <si>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</si>
  <si>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</si>
  <si>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</si>
  <si>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25 mins </t>
  </si>
  <si>
    <t>PCM-20251003-00000830</t>
  </si>
  <si>
    <t xml:space="preserve">team need 60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</si>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</sst>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270.58610590278113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3.3594328706385568E-2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2.3872106481576338E-2</v>
      </c>
      <c r="H4" s="68">
        <v>45933.505590277775</v>
      </c>
      <c r="I4" s="73" t="str">
        <f>IFERROR(VLOOKUP(D4,DB!A:F,6,0),"")</f>
        <v>Power Cube</v>
      </c>
      <c r="J4" s="73" t="str">
        <f>IFERROR(VLOOKUP(D4,DB!A:G,7,0),"")</f>
        <v>No BB Design+Good</v>
      </c>
      <c r="K4" s="69" t="s">
        <v>38970</v>
      </c>
      <c r="L4" s="70" t="str">
        <f>IFERROR(VLOOKUP(D4,DB!A:I,9,0),"")</f>
        <v>Latis</v>
      </c>
    </row>
    <row r="5" spans="1:12" ht="15" customHeight="1">
      <c r="A5" s="63" t="s">
        <v>38971</v>
      </c>
      <c r="B5" s="73" t="str">
        <f>IFERROR(VLOOKUP(D5,DB!A:K,11,0),"")</f>
        <v>R1</v>
      </c>
      <c r="C5" s="64">
        <v>1</v>
      </c>
      <c r="D5" s="64" t="s">
        <v>8251</v>
      </c>
      <c r="E5" s="65" t="s">
        <v>38964</v>
      </c>
      <c r="F5" s="142">
        <v>45933.53224537037</v>
      </c>
      <c r="G5" s="67">
        <f ca="1">IFERROR(NOW()-F5,"")</f>
        <v>2.2864583370392211E-3</v>
      </c>
      <c r="H5" s="68">
        <v>45933.522499999999</v>
      </c>
      <c r="I5" s="73" t="str">
        <f>IFERROR(VLOOKUP(D5,DB!A:F,6,0),"")</f>
        <v>Generator-SG</v>
      </c>
      <c r="J5" s="73" t="str">
        <f>IFERROR(VLOOKUP(D5,DB!A:G,7,0),"")</f>
        <v>Dead</v>
      </c>
      <c r="K5" s="69" t="s">
        <v>38972</v>
      </c>
      <c r="L5" s="70" t="str">
        <f>IFERROR(VLOOKUP(D5,DB!A:I,9,0),"")</f>
        <v>Latis</v>
      </c>
    </row>
    <row r="6" spans="1:12" ht="15" customHeight="1">
      <c r="A6" s="63" t="s">
        <v>38973</v>
      </c>
      <c r="B6" s="73" t="str">
        <f>IFERROR(VLOOKUP(D6,DB!A:K,11,0),"")</f>
        <v>R1</v>
      </c>
      <c r="C6" s="64">
        <v>1</v>
      </c>
      <c r="D6" s="64" t="s">
        <v>21564</v>
      </c>
      <c r="E6" s="65" t="s">
        <v>38964</v>
      </c>
      <c r="F6" s="66">
        <v>45933.532997685186</v>
      </c>
      <c r="G6" s="67">
        <f ca="1">IFERROR(NOW()-F6,"")</f>
        <v>1.5341435209847987E-3</v>
      </c>
      <c r="H6" s="68">
        <v>45933.527407407404</v>
      </c>
      <c r="I6" s="73" t="str">
        <f>IFERROR(VLOOKUP(D6,DB!A:F,6,0),"")</f>
        <v>Generator-SG</v>
      </c>
      <c r="J6" s="73" t="str">
        <f>IFERROR(VLOOKUP(D6,DB!A:G,7,0),"")</f>
        <v>Dead</v>
      </c>
      <c r="K6" s="69" t="s">
        <v>38974</v>
      </c>
      <c r="L6" s="70" t="str">
        <f>IFERROR(VLOOKUP(D6,DB!A:I,9,0),"")</f>
        <v>Latis</v>
      </c>
    </row>
    <row r="7" spans="1:12" ht="15" customHeight="1">
      <c r="A7" s="63"/>
      <c r="B7" s="73" t="str">
        <f>IFERROR(VLOOKUP(D7,DB!A:K,11,0),"")</f>
        <v/>
      </c>
      <c r="C7" s="64"/>
      <c r="D7" s="64"/>
      <c r="E7" s="65"/>
      <c r="F7" s="66"/>
      <c r="G7" s="67">
        <f ca="1">IFERROR(NOW()-F7,"")</f>
        <v>45933.534531828707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45933.534531828707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45933.534531828707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45933.534531828707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45933.534531828707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45933.534531828707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45933.534531828707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45933.534531828707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45933.534531828707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45933.534531828707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45933.534531828707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45933.534531828707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45933.534531828707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45933.534531828707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45933.534531828707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45933.534531828707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45933.534531828707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45933.534531828707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45933.534531828707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45933.534531828707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45933.534531828707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45933.534531828707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45933.534531828707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45933.534531828707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45933.534531828707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45933.534531828707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45933.534531828707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45933.534531828707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45933.534531828707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45933.534531828707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45933.534531828707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45933.534531828707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45933.534531828707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45933.534531828707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45933.534531828707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45933.534531828707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45933.534531828707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45933.534531828707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45933.534531828707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45933.534531828707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45933.534531828707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45933.534531828707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45933.534531828707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45933.534531828707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45933.534531828707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45933.534531828707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45933.534531828707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45933.534531828707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45933.534531828707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45933.534531828707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45933.534531828707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45933.534531828707</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189811B2-4D04-4B34-82DD-F4D27B601CC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241.88274942129647</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126.80744849537587</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108.53469386574579</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39060</v>
      </c>
      <c r="B6" s="18" t="str">
        <f>IFERROR(VLOOKUP(D6,DB!A:K,11,0),"")</f>
        <v>R2</v>
      </c>
      <c r="C6" s="18">
        <v>1</v>
      </c>
      <c r="D6" s="18" t="s">
        <v>20813</v>
      </c>
      <c r="E6" s="131" t="s">
        <v>38964</v>
      </c>
      <c r="F6" s="132">
        <v>45933.464421296296</v>
      </c>
      <c r="G6" s="133">
        <f ca="1">IFERROR(NOW()-F6,"-")</f>
        <v>7.0110532411490567E-2</v>
      </c>
      <c r="H6" s="132">
        <v>45933.458275462966</v>
      </c>
      <c r="I6" s="18" t="str">
        <f>IFERROR(VLOOKUP(D6,DB!A:F,6,0),"")</f>
        <v>SCECO</v>
      </c>
      <c r="J6" s="18" t="str">
        <f>IFERROR(VLOOKUP(D6,DB!A:G,7,0),"")</f>
        <v>Dead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45933.534531828707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45933.534531828707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45933.534531828707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45933.534531828707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45933.534531828707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45933.534531828707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45933.534531828707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45933.534531828707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45933.534531828707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45933.534531828707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45933.534531828707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45933.534531828707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45933.534531828707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45933.534531828707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45933.534531828707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45933.534531828707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45933.534531828707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45933.534531828707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45933.534531828707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45933.534531828707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45933.534531828707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45933.534531828707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45933.534531828707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45933.534531828707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45933.534531828707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45933.534531828707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45933.534531828707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45933.534531828707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45933.534531828707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45933.534531828707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45933.534531828707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45933.534531828707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45933.534531828707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45933.534531828707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45933.534531828707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45933.534531828707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45933.534531828707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45933.534531828707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45933.534531828707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45933.534531828707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45933.534531828707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45933.534531828707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45933.534531828707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45933.534531828707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45933.534531828707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45933.534531828707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45933.534531828707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45933.534531828707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45933.534531828707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45933.534531828707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45933.534531828707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45933.534531828707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45933.534531828707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45933.534531828707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45933.534531828707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45933.534531828707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45933.534531828707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45933.534531828707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45933.534531828707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45933.534531828707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45933.534531828707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45933.534531828707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45933.534531828707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45933.534531828707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45933.534531828707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45933.534531828707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45933.534531828707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45933.534531828707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45933.534531828707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45933.534531828707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45933.534531828707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45933.534531828707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45933.534531828707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45933.534531828707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45933.534531828707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45933.534531828707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45933.534531828707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45933.534531828707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45933.534531828707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45933.534531828707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45933.534531828707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45933.534531828707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45933.534531828707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45933.534531828707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45933.534531828707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45933.534531828707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45933.534531828707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45933.534531828707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45933.534531828707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45933.534531828707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45933.534531828707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45933.534531828707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45933.534531828707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45933.534531828707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45933.534531828707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45933.534531828707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45933.534531828707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45933.534531828707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45933.534531828707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45933.534531828707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45933.534531828707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45933.534531828707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45933.534531828707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45933.534531828707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45933.534531828707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45933.534531828707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45933.534531828707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45933.534531828707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45933.534531828707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45933.534531828707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45933.534531828707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45933.534531828707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45933.534531828707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45933.534531828707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45933.534531828707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45933.534531828707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45933.534531828707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45933.534531828707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45933.534531828707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45933.534531828707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45933.534531828707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45933.534531828707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45933.534531828707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45933.534531828707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45933.534531828707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45933.534531828707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45933.534531828707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45933.534531828707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45933.534531828707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45933.534531828707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45933.534531828707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45933.534531828707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45933.534531828707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45933.534531828707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45933.534531828707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45933.534531828707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45933.534531828707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45933.534531828707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45933.534531828707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45933.534531828707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45933.534531828707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45933.534531828707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45933.534531828707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45933.534531828707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45933.534531828707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45933.534531828707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45933.534531828707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45933.534531828707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45933.534531828707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45933.534531828707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45933.534531828707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45933.534531828707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45933.534531828707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45933.534531828707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45933.534531828707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45933.534531828707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45933.534531828707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45933.534531828707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45933.534531828707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45933.534531828707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45933.534531828707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45933.534531828707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45933.534531828707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45933.534531828707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45933.534531828707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45933.534531828707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45933.534531828707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45933.534531828707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45933.534531828707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45933.534531828707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45933.534531828707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45933.534531828707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45933.534531828707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45933.534531828707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45933.534531828707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45933.534531828707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45933.534531828707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45933.534531828707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45933.534531828707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45933.534531828707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45933.534531828707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45933.534531828707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45933.534531828707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45933.534531828707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45933.534531828707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45933.534531828707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45933.534531828707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45933.534531828707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45933.534531828707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45933.534531828707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45933.534531828707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45933.534531828707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45933.534531828707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45933.534531828707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45933.534531828707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45933.534531828707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45933.534531828707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45933.534531828707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45933.534531828707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45933.534531828707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45933.534531828707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45933.534531828707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45933.534531828707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45933.534531828707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45933.534531828707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45933.534531828707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45933.534531828707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45933.534531828707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45933.534531828707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45933.534531828707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45933.534531828707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45933.534531828707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45933.534531828707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45933.534531828707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45933.534531828707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45933.534531828707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45933.534531828707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45933.534531828707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45933.534531828707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45933.534531828707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45933.534531828707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45933.534531828707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45933.534531828707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45933.534531828707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45933.534531828707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45933.534531828707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45933.534531828707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45933.534531828707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45933.534531828707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45933.534531828707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45933.534531828707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45933.534531828707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45933.534531828707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45933.534531828707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45933.534531828707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45933.534531828707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45933.534531828707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45933.534531828707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45933.534531828707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45933.534531828707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45933.534531828707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45933.534531828707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45933.534531828707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45933.534531828707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45933.534531828707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45933.534531828707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45933.534531828707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45933.534531828707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45933.534531828707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45933.534531828707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45933.534531828707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45933.534531828707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45933.534531828707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45933.534531828707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45933.534531828707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45933.534531828707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45933.534531828707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45933.534531828707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45933.534531828707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45933.534531828707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45933.534531828707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45933.534531828707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45933.534531828707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45933.534531828707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45933.534531828707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45933.534531828707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45933.534531828707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45933.534531828707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45933.534531828707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45933.534531828707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45933.534531828707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45933.534531828707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45933.534531828707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45933.534531828707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45933.534531828707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45933.534531828707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45933.534531828707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45933.534531828707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45933.534531828707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45933.534531828707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45933.534531828707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45933.534531828707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45933.534531828707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45933.534531828707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45933.534531828707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45933.534531828707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45933.534531828707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45933.534531828707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45933.534531828707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45933.534531828707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45933.534531828707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45933.534531828707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45933.534531828707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45933.534531828707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45933.534531828707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45933.534531828707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45933.534531828707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45933.534531828707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45933.534531828707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45933.534531828707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45933.534531828707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45933.534531828707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45933.534531828707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45933.534531828707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45933.534531828707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45933.534531828707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45933.534531828707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45933.534531828707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45933.534531828707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45933.534531828707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45933.534531828707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45933.534531828707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45933.534531828707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45933.534531828707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45933.534531828707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45933.534531828707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45933.534531828707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45933.534531828707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45933.534531828707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45933.534531828707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45933.534531828707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45933.534531828707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45933.534531828707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45933.534531828707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45933.534531828707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45933.534531828707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45933.534531828707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45933.534531828707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45933.534531828707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45933.534531828707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45933.534531828707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45933.534531828707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45933.534531828707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45933.534531828707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45933.534531828707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45933.534531828707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45933.534531828707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45933.534531828707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45933.534531828707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45933.534531828707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45933.534531828707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45933.534531828707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45933.534531828707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45933.534531828707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45933.534531828707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45933.534531828707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45933.534531828707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45933.534531828707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45933.534531828707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45933.534531828707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45933.534531828707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45933.534531828707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45933.534531828707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45933.534531828707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45933.534531828707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45933.534531828707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45933.534531828707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45933.534531828707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45933.534531828707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45933.534531828707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45933.534531828707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45933.534531828707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45933.534531828707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45933.534531828707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45933.534531828707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45933.534531828707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45933.534531828707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45933.534531828707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45933.534531828707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45933.534531828707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45933.534531828707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45933.534531828707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45933.534531828707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45933.534531828707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45933.534531828707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45933.534531828707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45933.534531828707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45933.534531828707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45933.534531828707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45933.534531828707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45933.534531828707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45933.534531828707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45933.534531828707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45933.534531828707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45933.534531828707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45933.534531828707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45933.534531828707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45933.534531828707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45933.534531828707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45933.534531828707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45933.534531828707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45933.534531828707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45933.534531828707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45933.534531828707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45933.534531828707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45933.534531828707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45933.534531828707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45933.534531828707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45933.534531828707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45933.534531828707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45933.534531828707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45933.534531828707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45933.534531828707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45933.534531828707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45933.534531828707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45933.534531828707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45933.534531828707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45933.534531828707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45933.534531828707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45933.534531828707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45933.534531828707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45933.534531828707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45933.534531828707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45933.534531828707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45933.534531828707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45933.534531828707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45933.534531828707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45933.534531828707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45933.534531828707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45933.534531828707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45933.534531828707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45933.534531828707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45933.534531828707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45933.534531828707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45933.534531828707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45933.534531828707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45933.534531828707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45933.534531828707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45933.534531828707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45933.534531828707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45933.534531828707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45933.534531828707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45933.534531828707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45933.534531828707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45933.534531828707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45933.534531828707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45933.534531828707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45933.534531828707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45933.534531828707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45933.534531828707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45933.534531828707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45933.534531828707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45933.534531828707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45933.534531828707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45933.534531828707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45933.534531828707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45933.534531828707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45933.534531828707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45933.534531828707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45933.534531828707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45933.534531828707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45933.534531828707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45933.534531828707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45933.534531828707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45933.534531828707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45933.534531828707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45933.534531828707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45933.534531828707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45933.534531828707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45933.534531828707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45933.534531828707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45933.534531828707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45933.534531828707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45933.534531828707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45933.534531828707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45933.534531828707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45933.534531828707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45933.534531828707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45933.534531828707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45933.534531828707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45933.534531828707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45933.534531828707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45933.534531828707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45933.534531828707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45933.534531828707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45933.534531828707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45933.534531828707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45933.534531828707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45933.534531828707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45933.534531828707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45933.534531828707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45933.534531828707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45933.534531828707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45933.534531828707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45933.534531828707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45933.534531828707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45933.534531828707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45933.534531828707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45933.534531828707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45933.534531828707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45933.534531828707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45933.534531828707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45933.534531828707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45933.534531828707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45933.534531828707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45933.534531828707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45933.534531828707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45933.534531828707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45933.534531828707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45933.534531828707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45933.534531828707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45933.534531828707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45933.534531828707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45933.534531828707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45933.534531828707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45933.534531828707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45933.534531828707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45933.534531828707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45933.534531828707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45933.534531828707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45933.534531828707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45933.534531828707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45933.534531828707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45933.534531828707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45933.534531828707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45933.534531828707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45933.534531828707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45933.534531828707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45933.534531828707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45933.534531828707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45933.534531828707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45933.534531828707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45933.534531828707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45933.534531828707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45933.534531828707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45933.534531828707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45933.534531828707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45933.534531828707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45933.534531828707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45933.534531828707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45933.534531828707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45933.534531828707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45933.534531828707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45933.534531828707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45933.534531828707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45933.534531828707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45933.534531828707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45933.534531828707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45933.534531828707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45933.534531828707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45933.534531828707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45933.534531828707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45933.534531828707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45933.534531828707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45933.534531828707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45933.534531828707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45933.534531828707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45933.534531828707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45933.534531828707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45933.534531828707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45933.534531828707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45933.534531828707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45933.534531828707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45933.534531828707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45933.534531828707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45933.534531828707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45933.534531828707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45933.534531828707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45933.534531828707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45933.534531828707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45933.534531828707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45933.534531828707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45933.534531828707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45933.534531828707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45933.534531828707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45933.534531828707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45933.534531828707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45933.534531828707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45933.534531828707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45933.534531828707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45933.534531828707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45933.534531828707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45933.534531828707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45933.534531828707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45933.534531828707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45933.534531828707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45933.534531828707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45933.534531828707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45933.534531828707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45933.534531828707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45933.534531828707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45933.534531828707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45933.534531828707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45933.534531828707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45933.534531828707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45933.534531828707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45933.534531828707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45933.534531828707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45933.534531828707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45933.534531828707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45933.534531828707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45933.534531828707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45933.534531828707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45933.534531828707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45933.534531828707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45933.534531828707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45933.534531828707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45933.534531828707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45933.534531828707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45933.534531828707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45933.534531828707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45933.534531828707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45933.534531828707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45933.534531828707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45933.534531828707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45933.534531828707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45933.534531828707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45933.534531828707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45933.534531828707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45933.534531828707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45933.534531828707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45933.534531828707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45933.534531828707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45933.534531828707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45933.534531828707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45933.534531828707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45933.534531828707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45933.534531828707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45933.534531828707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45933.534531828707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45933.534531828707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45933.534531828707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45933.534531828707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45933.534531828707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45933.534531828707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45933.534531828707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45933.534531828707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45933.534531828707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45933.534531828707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45933.534531828707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45933.534531828707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45933.534531828707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45933.534531828707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45933.534531828707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45933.534531828707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45933.534531828707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45933.534531828707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45933.534531828707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45933.534531828707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45933.534531828707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45933.534531828707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45933.534531828707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45933.534531828707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45933.534531828707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45933.534531828707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45933.534531828707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45933.534531828707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45933.534531828707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45933.534531828707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45933.534531828707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45933.534531828707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45933.534531828707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45933.534531828707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45933.534531828707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45933.534531828707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45933.534531828707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45933.534531828707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45933.534531828707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45933.534531828707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45933.534531828707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45933.534531828707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45933.534531828707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45933.534531828707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45933.534531828707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45933.534531828707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45933.534531828707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45933.534531828707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45933.534531828707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45933.534531828707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45933.534531828707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45933.534531828707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45933.534531828707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45933.534531828707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45933.534531828707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45933.534531828707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45933.534531828707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45933.534531828707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45933.534531828707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45933.534531828707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45933.534531828707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45933.534531828707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45933.534531828707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45933.534531828707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45933.534531828707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45933.534531828707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45933.534531828707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45933.534531828707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45933.534531828707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45933.534531828707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45933.534531828707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45933.534531828707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45933.534531828707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45933.534531828707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45933.534531828707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45933.534531828707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45933.534531828707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45933.534531828707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45933.534531828707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45933.534531828707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45933.534531828707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45933.534531828707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45933.534531828707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45933.534531828707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45933.534531828707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45933.534531828707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45933.534531828707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45933.534531828707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45933.534531828707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45933.534531828707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45933.534531828707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45933.534531828707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45933.534531828707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45933.534531828707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45933.534531828707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45933.534531828707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45933.534531828707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45933.534531828707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45933.534531828707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45933.534531828707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45933.534531828707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45933.534531828707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45933.534531828707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45933.534531828707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45933.534531828707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45933.534531828707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45933.534531828707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45933.534531828707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45933.534531828707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45933.534531828707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45933.534531828707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45933.534531828707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45933.534531828707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45933.534531828707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45933.534531828707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45933.534531828707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45933.534531828707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45933.534531828707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45933.534531828707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45933.534531828707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45933.534531828707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45933.534531828707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45933.534531828707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45933.534531828707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45933.534531828707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45933.534531828707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45933.534531828707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45933.534531828707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45933.534531828707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45933.534531828707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45933.534531828707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45933.534531828707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45933.534531828707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45933.534531828707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45933.534531828707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45933.534531828707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45933.534531828707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45933.534531828707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45933.534531828707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45933.534531828707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45933.534531828707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45933.534531828707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45933.534531828707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45933.534531828707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45933.534531828707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45933.534531828707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45933.534531828707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45933.534531828707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45933.534531828707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45933.534531828707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45933.534531828707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45933.534531828707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45933.534531828707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45933.534531828707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45933.534531828707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45933.534531828707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45933.534531828707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45933.534531828707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45933.534531828707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45933.534531828707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45933.534531828707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45933.534531828707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45933.534531828707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45933.534531828707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45933.534531828707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45933.534531828707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45933.534531828707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45933.534531828707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45933.534531828707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45933.534531828707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45933.534531828707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45933.534531828707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45933.534531828707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45933.534531828707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45933.534531828707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45933.534531828707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45933.534531828707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45933.534531828707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45933.534531828707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45933.534531828707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45933.534531828707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45933.534531828707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45933.534531828707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45933.534531828707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45933.534531828707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45933.534531828707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45933.534531828707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45933.534531828707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45933.534531828707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45933.534531828707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45933.534531828707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45933.534531828707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45933.534531828707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45933.534531828707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45933.534531828707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45933.534531828707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45933.534531828707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45933.534531828707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45933.534531828707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45933.534531828707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45933.534531828707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45933.534531828707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45933.534531828707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45933.534531828707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45933.534531828707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45933.534531828707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45933.534531828707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45933.534531828707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45933.534531828707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45933.534531828707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45933.534531828707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45933.534531828707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45933.534531828707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45933.534531828707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45933.534531828707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45933.534531828707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45933.534531828707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45933.534531828707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45933.534531828707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45933.534531828707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45933.534531828707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45933.534531828707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45933.534531828707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45933.534531828707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45933.534531828707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45933.534531828707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45933.534531828707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45933.534531828707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45933.534531828707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45933.534531828707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45933.534531828707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45933.534531828707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45933.534531828707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45933.534531828707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45933.534531828707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45933.534531828707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45933.534531828707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45933.534531828707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45933.534531828707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45933.534531828707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45933.534531828707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45933.534531828707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45933.534531828707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45933.534531828707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45933.534531828707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45933.534531828707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45933.534531828707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45933.534531828707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45933.534531828707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45933.534531828707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45933.534531828707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45933.534531828707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45933.534531828707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45933.534531828707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45933.534531828707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45933.534531828707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45933.534531828707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45933.534531828707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45933.534531828707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45933.534531828707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45933.534531828707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45933.534531828707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45933.534531828707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45933.534531828707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45933.534531828707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45933.534531828707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45933.534531828707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45933.534531828707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45933.534531828707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45933.534531828707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45933.534531828707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45933.534531828707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45933.534531828707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45933.534531828707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45933.534531828707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45933.534531828707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45933.534531828707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45933.534531828707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45933.534531828707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45933.534531828707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45933.534531828707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45933.534531828707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45933.534531828707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45933.534531828707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45933.534531828707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45933.534531828707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45933.534531828707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45933.534531828707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45933.534531828707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45933.534531828707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45933.534531828707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45933.534531828707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45933.534531828707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45933.534531828707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45933.534531828707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45933.534531828707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45933.534531828707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45933.534531828707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45933.534531828707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45933.534531828707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45933.534531828707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45933.534531828707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45933.534531828707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45933.534531828707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45933.534531828707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45933.534531828707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45933.534531828707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45933.534531828707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45933.534531828707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45933.534531828707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45933.534531828707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45933.534531828707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45933.534531828707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45933.534531828707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45933.534531828707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45933.534531828707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45933.534531828707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45933.534531828707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45933.534531828707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45933.534531828707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45933.534531828707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45933.534531828707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45933.534531828707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45933.534531828707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45933.534531828707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45933.534531828707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45933.534531828707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45933.534531828707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45933.534531828707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45933.534531828707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45933.534531828707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45933.534531828707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45933.534531828707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45933.534531828707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45933.534531828707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45933.534531828707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45933.534531828707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45933.534531828707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45933.534531828707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45933.534531828707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45933.534531828707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45933.534531828707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45933.534531828707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45933.534531828707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45933.534531828707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45933.534531828707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45933.534531828707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45933.534531828707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45933.534531828707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45933.534531828707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45933.534531828707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45933.534531828707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45933.534531828707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45933.534531828707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45933.534531828707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45933.534531828707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45933.534531828707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45933.534531828707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45933.534531828707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45933.534531828707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45933.534531828707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45933.534531828707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45933.534531828707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45933.534531828707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45933.534531828707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45933.534531828707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45933.534531828707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45933.534531828707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45933.534531828707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45933.534531828707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45933.534531828707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45933.534531828707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45933.534531828707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45933.534531828707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45933.534531828707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45933.534531828707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45933.534531828707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45933.534531828707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45933.534531828707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45933.534531828707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45933.534531828707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45933.534531828707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45933.534531828707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45933.534531828707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45933.534531828707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45933.534531828707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45933.534531828707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45933.534531828707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45933.534531828707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45933.534531828707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45933.534531828707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45933.534531828707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45933.534531828707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45933.534531828707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45933.534531828707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45933.534531828707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45933.534531828707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45933.534531828707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45933.534531828707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45933.534531828707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45933.534531828707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45933.534531828707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45933.534531828707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45933.534531828707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45933.534531828707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45933.534531828707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45933.534531828707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45933.534531828707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45933.534531828707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45933.534531828707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45933.534531828707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45933.534531828707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45933.534531828707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45933.534531828707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45933.534531828707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45933.534531828707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45933.534531828707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45933.534531828707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45933.534531828707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45933.534531828707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45933.534531828707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45933.534531828707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45933.534531828707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45933.534531828707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45933.534531828707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45933.534531828707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45933.534531828707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45933.534531828707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45933.534531828707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45933.534531828707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45933.534531828707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45933.534531828707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45933.534531828707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45933.534531828707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45933.534531828707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45933.534531828707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45933.534531828707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45933.534531828707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45933.534531828707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45933.534531828707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45933.534531828707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45933.534531828707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45933.534531828707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45933.534531828707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45933.534531828707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45933.534531828707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45933.534531828707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45933.534531828707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45933.534531828707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45933.534531828707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45933.534531828707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45933.534531828707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45933.534531828707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45933.534531828707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45933.534531828707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45933.534531828707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45933.534531828707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45933.534531828707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45933.534531828707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45933.534531828707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45933.534531828707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45933.534531828707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45933.534531828707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45933.534531828707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45933.534531828707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45933.534531828707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45933.534531828707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45933.534531828707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45933.534531828707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45933.534531828707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45933.534531828707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45933.534531828707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45933.534531828707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45933.534531828707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45933.534531828707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45933.534531828707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45933.534531828707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45933.534531828707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45933.534531828707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45933.534531828707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45933.534531828707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45933.534531828707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45933.534531828707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45933.534531828707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45933.534531828707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45933.534531828707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45933.534531828707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45933.534531828707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45933.534531828707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45933.534531828707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45933.534531828707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45933.534531828707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45933.534531828707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45933.534531828707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45933.534531828707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45933.534531828707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45933.534531828707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45933.534531828707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45933.534531828707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45933.534531828707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45933.534531828707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45933.534531828707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45933.534531828707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45933.534531828707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45933.534531828707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45933.534531828707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45933.534531828707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45933.534531828707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45933.534531828707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45933.534531828707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45933.534531828707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45933.534531828707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45933.534531828707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45933.534531828707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45933.534531828707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45933.534531828707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45933.534531828707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45933.534531828707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45933.534531828707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45933.534531828707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45933.534531828707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45933.534531828707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45933.534531828707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45933.534531828707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45933.534531828707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45933.534531828707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45933.534531828707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45933.534531828707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45933.534531828707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45933.534531828707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45933.534531828707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45933.534531828707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45933.534531828707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45933.534531828707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45933.534531828707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45933.534531828707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45933.534531828707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45933.534531828707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45933.534531828707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45933.534531828707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45933.534531828707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45933.534531828707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45933.534531828707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45933.534531828707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45933.534531828707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45933.534531828707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45933.534531828707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45933.534531828707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45933.534531828707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45933.534531828707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45933.534531828707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45933.534531828707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45933.534531828707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45933.534531828707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45933.534531828707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45933.534531828707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45933.534531828707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45933.534531828707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45933.534531828707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45933.534531828707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45933.534531828707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45933.534531828707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45933.534531828707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45933.534531828707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45933.534531828707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45933.534531828707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45933.534531828707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45933.534531828707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45933.534531828707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45933.534531828707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45933.534531828707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45933.534531828707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45933.534531828707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45933.534531828707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45933.534531828707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45933.534531828707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45933.534531828707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45933.534531828707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45933.534531828707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45933.534531828707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45933.534531828707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45933.534531828707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45933.534531828707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45933.534531828707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45933.534531828707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45933.534531828707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45933.534531828707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45933.534531828707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45933.534531828707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45933.534531828707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45933.534531828707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45933.534531828707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45933.534531828707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45933.534531828707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45933.534531828707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45933.534531828707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45933.534531828707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45933.534531828707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45933.534531828707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45933.534531828707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45933.534531828707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45933.534531828707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45933.534531828707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45933.534531828707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45933.534531828707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45933.534531828707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45933.534531828707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45933.534531828707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45933.534531828707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45933.534531828707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45933.534531828707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45933.534531828707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45933.534531828707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45933.534531828707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45933.534531828707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45933.534531828707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45933.534531828707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45933.534531828707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45933.534531828707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45933.534531828707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45933.534531828707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45933.534531828707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45933.534531828707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45933.534531828707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45933.534531828707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45933.534531828707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45933.534531828707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45933.534531828707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45933.534531828707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45933.534531828707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45933.534531828707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45933.534531828707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45933.534531828707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45933.534531828707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45933.534531828707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45933.534531828707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45933.534531828707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45933.534531828707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45933.534531828707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45933.534531828707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45933.534531828707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45933.534531828707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45933.534531828707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45933.534531828707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45933.534531828707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45933.534531828707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45933.534531828707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45933.534531828707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45933.534531828707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45933.534531828707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45933.534531828707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45933.534531828707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45933.534531828707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45933.534531828707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45933.534531828707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45933.534531828707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45933.534531828707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45933.534531828707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45933.534531828707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45933.534531828707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45933.534531828707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45933.534531828707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45933.534531828707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45933.534531828707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45933.534531828707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45933.534531828707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45933.534531828707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45933.534531828707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45933.534531828707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45933.534531828707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45933.534531828707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45933.534531828707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45933.534531828707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45933.534531828707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45933.534531828707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45933.534531828707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45933.534531828707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45933.534531828707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45933.534531828707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45933.534531828707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45933.534531828707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45933.534531828707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45933.534531828707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45933.534531828707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45933.534531828707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45933.534531828707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45933.534531828707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45933.534531828707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45933.534531828707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45933.534531828707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45933.534531828707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45933.534531828707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45933.534531828707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45933.534531828707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45933.534531828707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45933.534531828707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45933.534531828707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45933.534531828707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45933.534531828707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45933.534531828707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45933.534531828707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45933.534531828707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45933.534531828707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45933.534531828707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45933.534531828707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45933.534531828707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45933.534531828707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45933.534531828707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45933.534531828707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45933.534531828707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45933.534531828707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45933.534531828707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45933.534531828707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45933.534531828707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45933.534531828707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45933.534531828707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45933.534531828707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45933.534531828707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45933.534531828707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45933.534531828707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45933.534531828707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45933.534531828707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45933.534531828707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45933.534531828707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45933.534531828707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45933.534531828707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45933.534531828707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45933.534531828707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45933.534531828707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45933.534531828707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45933.534531828707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45933.534531828707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45933.534531828707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45933.534531828707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45933.534531828707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45933.534531828707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45933.534531828707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45933.534531828707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45933.534531828707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45933.534531828707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45933.534531828707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45933.534531828707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45933.534531828707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45933.534531828707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45933.534531828707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45933.534531828707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45933.534531828707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45933.534531828707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45933.534531828707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45933.534531828707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45933.534531828707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45933.534531828707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45933.534531828707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45933.534531828707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45933.534531828707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45933.534531828707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45933.534531828707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45933.534531828707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45933.534531828707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45933.534531828707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45933.534531828707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45933.534531828707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45933.534531828707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45933.534531828707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45933.534531828707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45933.534531828707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45933.534531828707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45933.534531828707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45933.534531828707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45933.534531828707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45933.534531828707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45933.534531828707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45933.534531828707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45933.534531828707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45933.534531828707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45933.534531828707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45933.534531828707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45933.534531828707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45933.534531828707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45933.534531828707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45933.534531828707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45933.534531828707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45933.534531828707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45933.534531828707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45933.534531828707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45933.534531828707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45933.534531828707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45933.534531828707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45933.534531828707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45933.534531828707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45933.534531828707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45933.534531828707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45933.534531828707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45933.534531828707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45933.534531828707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45933.534531828707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45933.534531828707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45933.534531828707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45933.534531828707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45933.534531828707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45933.534531828707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45933.534531828707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45933.534531828707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45933.534531828707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45933.534531828707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45933.534531828707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45933.534531828707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45933.534531828707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45933.534531828707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45933.534531828707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45933.534531828707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45933.534531828707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45933.534531828707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45933.534531828707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45933.534531828707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45933.534531828707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45933.534531828707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45933.534531828707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45933.534531828707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45933.534531828707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45933.534531828707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45933.534531828707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45933.534531828707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45933.534531828707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45933.534531828707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45933.534531828707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45933.534531828707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45933.534531828707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45933.534531828707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45933.534531828707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45933.534531828707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45933.534531828707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45933.534531828707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45933.534531828707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45933.534531828707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45933.534531828707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45933.534531828707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45933.534531828707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45933.534531828707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45933.534531828707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45933.534531828707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45933.534531828707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45933.534531828707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45933.534531828707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45933.534531828707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45933.534531828707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45933.534531828707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45933.534531828707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45933.534531828707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45933.534531828707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45933.534531828707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45933.534531828707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45933.534531828707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45933.534531828707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45933.534531828707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45933.534531828707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45933.534531828707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45933.534531828707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45933.534531828707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45933.534531828707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45933.534531828707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45933.534531828707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45933.534531828707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45933.534531828707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45933.534531828707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45933.534531828707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45933.534531828707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45933.534531828707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45933.534531828707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45933.534531828707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45933.534531828707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45933.534531828707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45933.534531828707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45933.534531828707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45933.534531828707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45933.534531828707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45933.534531828707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45933.534531828707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45933.534531828707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45933.534531828707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45933.534531828707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45933.534531828707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45933.534531828707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45933.534531828707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45933.534531828707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45933.534531828707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45933.534531828707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45933.534531828707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45933.534531828707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45933.534531828707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45933.534531828707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45933.534531828707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45933.534531828707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45933.534531828707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45933.534531828707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45933.534531828707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45933.534531828707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45933.534531828707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45933.534531828707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45933.534531828707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45933.534531828707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45933.534531828707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45933.534531828707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45933.534531828707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45933.534531828707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45933.534531828707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45933.534531828707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45933.534531828707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45933.534531828707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45933.534531828707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45933.534531828707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45933.534531828707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45933.534531828707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45933.534531828707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45933.534531828707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45933.534531828707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45933.534531828707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45933.534531828707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45933.534531828707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45933.534531828707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45933.534531828707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45933.534531828707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45933.534531828707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45933.534531828707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45933.534531828707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45933.534531828707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45933.534531828707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45933.534531828707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45933.534531828707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45933.534531828707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45933.534531828707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45933.534531828707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45933.534531828707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45933.534531828707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45933.534531828707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45933.534531828707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45933.534531828707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45933.534531828707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45933.534531828707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45933.534531828707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45933.534531828707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230.05381423611107</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2.6442540509306127</v>
      </c>
      <c r="H3" s="113">
        <v>45930.847372685188</v>
      </c>
      <c r="I3" s="110" t="str">
        <f>IFERROR(VLOOKUP(D3,DB!A:F,6,0),"")</f>
        <v>SCECO</v>
      </c>
      <c r="J3" s="110" t="str">
        <f>IFERROR(VLOOKUP(D3,DB!A:G,7,0),"")</f>
        <v>In progress</v>
      </c>
      <c r="K3" s="115" t="s">
        <v>39066</v>
      </c>
      <c r="L3" s="107" t="str">
        <f>IFERROR(VLOOKUP(D3,DB!A:I,9,0),"")</f>
        <v>Latis</v>
      </c>
    </row>
    <row r="4" spans="1:16" ht="29.25" customHeight="1">
      <c r="A4" s="110" t="s">
        <v>39067</v>
      </c>
      <c r="B4" s="110" t="str">
        <f>IFERROR(VLOOKUP(D4,DB!A:K,11,0),"")</f>
        <v>R4</v>
      </c>
      <c r="C4" s="111">
        <v>1</v>
      </c>
      <c r="D4" s="107" t="s">
        <v>39068</v>
      </c>
      <c r="E4" s="112" t="s">
        <v>38964</v>
      </c>
      <c r="F4" s="113">
        <v>45933.049016203702</v>
      </c>
      <c r="G4" s="114">
        <f ca="1">IFERROR(NOW()-F4,"")</f>
        <v>0.48551562500506407</v>
      </c>
      <c r="H4" s="113">
        <v>45932.794976851852</v>
      </c>
      <c r="I4" s="110" t="str">
        <f>IFERROR(VLOOKUP(D4,DB!A:F,6,0),"")</f>
        <v>SCECO</v>
      </c>
      <c r="J4" s="110" t="str">
        <f>IFERROR(VLOOKUP(D4,DB!A:G,7,0),"")</f>
        <v>Vandalized+Vandalized</v>
      </c>
      <c r="K4" s="115" t="s">
        <v>39069</v>
      </c>
      <c r="L4" s="107" t="str">
        <f>IFERROR(VLOOKUP(D4,DB!A:I,9,0),"")</f>
        <v>Latis</v>
      </c>
    </row>
    <row r="5" spans="1:16" ht="15" customHeight="1">
      <c r="A5" s="110" t="s">
        <v>39070</v>
      </c>
      <c r="B5" s="110" t="str">
        <f>IFERROR(VLOOKUP(D5,DB!A:K,11,0),"")</f>
        <v>R4</v>
      </c>
      <c r="C5" s="111">
        <v>1</v>
      </c>
      <c r="D5" s="107" t="s">
        <v>25920</v>
      </c>
      <c r="E5" s="112" t="s">
        <v>38964</v>
      </c>
      <c r="F5" s="113">
        <v>45933.468229166669</v>
      </c>
      <c r="G5" s="114">
        <f ca="1">IFERROR(NOW()-F5,"")</f>
        <v>6.6302662038651761E-2</v>
      </c>
      <c r="H5" s="113">
        <v>45933.462314814817</v>
      </c>
      <c r="I5" s="110" t="str">
        <f>IFERROR(VLOOKUP(D5,DB!A:F,6,0),"")</f>
        <v>SCECO</v>
      </c>
      <c r="J5" s="110" t="str">
        <f>IFERROR(VLOOKUP(D5,DB!A:G,7,0),"")</f>
        <v>Dead</v>
      </c>
      <c r="K5" s="115" t="s">
        <v>39071</v>
      </c>
      <c r="L5" s="107" t="str">
        <f>IFERROR(VLOOKUP(D5,DB!A:I,9,0),"")</f>
        <v>Latis</v>
      </c>
    </row>
    <row r="6" spans="1:16" ht="15" customHeight="1">
      <c r="A6" s="110"/>
      <c r="B6" s="110" t="str">
        <f>IFERROR(VLOOKUP(D6,DB!A:K,11,0),"")</f>
        <v/>
      </c>
      <c r="C6" s="111"/>
      <c r="D6" s="107"/>
      <c r="E6" s="112"/>
      <c r="F6" s="113"/>
      <c r="G6" s="114">
        <f ca="1">IFERROR(NOW()-F6,"")</f>
        <v>45933.534531828707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45933.534531828707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45933.534531828707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45933.534531828707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45933.534531828707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45933.534531828707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45933.534531828707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45933.534531828707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45933.534531828707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45933.534531828707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45933.534531828707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45933.534531828707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45933.534531828707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45933.534531828707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45933.534531828707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45933.534531828707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45933.534531828707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45933.534531828707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45933.534531828707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45933.534531828707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45933.534531828707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45933.534531828707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45933.534531828707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45933.534531828707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45933.534531828707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45933.534531828707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45933.534531828707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45933.534531828707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45933.534531828707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45933.534531828707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45933.534531828707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45933.534531828707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45933.534531828707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45933.534531828707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45933.534531828707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45933.534531828707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45933.534531828707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45933.534531828707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45933.534531828707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45933.534531828707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45933.534531828707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45933.534531828707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45933.534531828707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45933.534531828707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45933.534531828707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45933.534531828707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45933.534531828707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45933.534531828707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45933.534531828707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45933.534531828707</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41.702471643518948</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38967</v>
      </c>
      <c r="F3" s="38">
        <v>45926.188877314817</v>
      </c>
      <c r="G3" s="39">
        <f ca="1">IFERROR(NOW()-F3,"-")</f>
        <v>7.3456545138906222</v>
      </c>
      <c r="H3" s="38">
        <v>45926.158159722225</v>
      </c>
      <c r="I3" s="37" t="str">
        <f>IFERROR(VLOOKUP(D3,DB!A:F,6,0),"")</f>
        <v>SCECO</v>
      </c>
      <c r="J3" s="37" t="str">
        <f>IFERROR(VLOOKUP(D3,DB!A:G,7,0),"")</f>
        <v>Good</v>
      </c>
      <c r="K3" s="37" t="s">
        <v>39075</v>
      </c>
      <c r="L3" s="37" t="str">
        <f>IFERROR(VLOOKUP(D3,DB!A:I,9,0),"")</f>
        <v>Latis</v>
      </c>
      <c r="M3" s="136"/>
    </row>
    <row r="4" spans="1:13" ht="15">
      <c r="A4" s="37" t="s">
        <v>39076</v>
      </c>
      <c r="B4" s="37" t="str">
        <f>IFERROR(VLOOKUP(D4,DB!A:K,11,0),"")</f>
        <v>R5</v>
      </c>
      <c r="C4" s="37">
        <v>1</v>
      </c>
      <c r="D4" s="37" t="s">
        <v>35264</v>
      </c>
      <c r="E4" s="37" t="s">
        <v>38964</v>
      </c>
      <c r="F4" s="38">
        <v>45933.532418981478</v>
      </c>
      <c r="G4" s="39">
        <f ca="1">IFERROR(NOW()-F4,"-")</f>
        <v>2.112847229000181E-3</v>
      </c>
      <c r="H4" s="38">
        <v>45933.52616898148</v>
      </c>
      <c r="I4" s="37" t="str">
        <f>IFERROR(VLOOKUP(D4,DB!A:F,6,0),"")</f>
        <v>Generator-SG</v>
      </c>
      <c r="J4" s="37" t="str">
        <f>IFERROR(VLOOKUP(D4,DB!A:G,7,0),"")</f>
        <v>Dead</v>
      </c>
      <c r="K4" s="37" t="s">
        <v>39077</v>
      </c>
      <c r="L4" s="37" t="str">
        <f>IFERROR(VLOOKUP(D4,DB!A:I,9,0),"")</f>
        <v>Latis</v>
      </c>
      <c r="M4" s="136"/>
    </row>
    <row r="5" spans="1:13" ht="15">
      <c r="A5" s="37"/>
      <c r="B5" s="37" t="str">
        <f>IFERROR(VLOOKUP(D5,DB!A:K,11,0),"")</f>
        <v/>
      </c>
      <c r="C5" s="37"/>
      <c r="D5" s="37"/>
      <c r="E5" s="37"/>
      <c r="F5" s="38"/>
      <c r="G5" s="39">
        <f ca="1">IFERROR(NOW()-F5,"-")</f>
        <v>45933.534531828707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45933.534531828707</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45933.534531828707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45933.534531828707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45933.534531828707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45933.534531828707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45933.534531828707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45933.534531828707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45933.534531828707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45933.534531828707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45933.534531828707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45933.534531828707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45933.534531828707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45933.534531828707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45933.534531828707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45933.534531828707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45933.534531828707</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45933.534531828707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45933.534531828707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45933.534531828707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45933.534531828707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45933.534531828707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45933.534531828707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45933.534531828707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45933.534531828707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45933.534531828707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45933.534531828707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45933.534531828707</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45933.534531828707</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45933.534531828707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45933.534531828707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45933.534531828707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45933.534531828707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45933.534531828707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45933.534531828707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45933.534531828707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45933.534531828707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45933.534531828707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45933.534531828707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45933.534531828707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45933.534531828707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45933.534531828707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45933.534531828707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45933.534531828707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45933.534531828707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45933.534531828707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45933.534531828707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45933.534531828707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45933.534531828707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45933.534531828707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45933.534531828707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45933.534531828707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45933.534531828707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45933.534531828707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45933.534531828707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45933.534531828707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45933.534531828707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45933.534531828707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45933.534531828707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45933.534531828707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45933.534531828707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45933.534531828707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45933.534531828707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45933.534531828707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45933.534531828707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45933.534531828707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45933.534531828707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45933.534531828707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45933.534531828707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45933.534531828707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45933.534531828707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45933.534531828707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45933.534531828707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45933.534531828707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45933.534531828707</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45933.534531828707</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45933.534531828707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45933.534531828707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45933.534531828707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45933.534531828707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45933.534531828707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45933.534531828707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45933.534531828707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45933.534531828707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45933.534531828707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45933.534531828707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45933.534531828707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45933.534531828707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45933.534531828707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45933.534531828707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45933.534531828707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45933.534531828707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45933.534531828707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45933.534531828707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45933.534531828707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45933.534531828707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45933.534531828707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45933.534531828707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45933.534531828707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45933.534531828707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45933.534531828707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45933.534531828707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45933.534531828707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45933.534531828707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45933.534531828707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45933.534531828707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45933.534531828707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45933.534531828707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45933.534531828707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45933.534531828707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45933.534531828707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45933.534531828707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45933.534531828707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45933.534531828707</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45933.534531828707</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45933.534531828707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45933.534531828707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45933.534531828707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45933.534531828707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45933.534531828707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45933.534531828707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45933.534531828707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45933.534531828707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45933.534531828707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45933.534531828707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45933.534531828707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45933.534531828707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45933.534531828707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45933.534531828707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45933.534531828707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45933.534531828707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45933.534531828707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45933.534531828707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45933.534531828707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45933.534531828707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45933.534531828707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45933.534531828707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45933.534531828707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45933.534531828707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45933.534531828707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45933.534531828707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45933.534531828707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45933.534531828707</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45933.534531828707</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45933.534531828707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45933.534531828707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45933.534531828707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45933.534531828707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45933.534531828707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45933.534531828707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45933.534531828707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45933.534531828707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45933.534531828707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45933.534531828707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45933.534531828707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45933.534531828707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45933.534531828707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45933.534531828707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45933.534531828707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45933.534531828707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45933.534531828707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45933.534531828707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45933.534531828707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45933.534531828707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45933.534531828707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45933.534531828707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45933.534531828707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45933.534531828707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45933.534531828707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45933.534531828707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45933.534531828707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45933.534531828707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45933.534531828707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45933.534531828707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45933.534531828707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45933.534531828707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45933.534531828707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45933.534531828707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45933.534531828707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45933.534531828707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45933.534531828707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45933.534531828707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45933.534531828707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45933.534531828707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45933.534531828707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45933.534531828707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45933.534531828707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45933.534531828707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45933.534531828707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45933.534531828707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45933.534531828707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45933.534531828707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45933.534531828707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45933.534531828707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45933.534531828707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45933.534531828707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45933.534531828707</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45933.534531828707</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45929.14371527778</v>
      </c>
      <c r="G2" s="139">
        <f ca="1">IFERROR(NOW()-F2,"-")</f>
        <v>4.3908165509274113</v>
      </c>
      <c r="H2" s="137">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6.7616846064847778</v>
      </c>
      <c r="H3" s="137">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45932.818645833337</v>
      </c>
      <c r="G4" s="139">
        <f ca="1">IFERROR(NOW()-F4,"-")</f>
        <v>0.71588599537062692</v>
      </c>
      <c r="H4" s="138">
        <v>45931.969363425924</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39083</v>
      </c>
      <c r="B5" s="137" t="str">
        <f>IFERROR(VLOOKUP(D5,DB!A:K,11,0),"")</f>
        <v>R6</v>
      </c>
      <c r="C5" s="137">
        <v>3</v>
      </c>
      <c r="D5" s="137" t="s">
        <v>32068</v>
      </c>
      <c r="E5" s="137" t="s">
        <v>38964</v>
      </c>
      <c r="F5" s="140">
        <v>45933.467604166668</v>
      </c>
      <c r="G5" s="137">
        <f ca="1">IFERROR(NOW()-F5,"-")</f>
        <v>6.6927662039233837E-2</v>
      </c>
      <c r="H5" s="140">
        <v>45933.490983796299</v>
      </c>
      <c r="I5" s="137" t="str">
        <f>IFERROR(VLOOKUP(D5,DB!A:F,6,0),"")</f>
        <v>SCECO</v>
      </c>
      <c r="J5" s="137" t="str">
        <f>IFERROR(VLOOKUP(D5,DB!A:G,7,0),"")</f>
        <v>Dead</v>
      </c>
      <c r="K5" s="137" t="s">
        <v>39084</v>
      </c>
      <c r="L5" s="137" t="str">
        <f>IFERROR(VLOOKUP(D5,DB!A:I,9,0),"")</f>
        <v>Latis</v>
      </c>
    </row>
    <row r="6" spans="1:16383" ht="31.5" customHeight="1">
      <c r="A6" s="121"/>
      <c r="B6" s="137" t="str">
        <f>IFERROR(VLOOKUP(D6,DB!A:K,11,0),"")</f>
        <v/>
      </c>
      <c r="C6" s="137"/>
      <c r="D6" s="137"/>
      <c r="E6" s="137"/>
      <c r="F6" s="137"/>
      <c r="G6" s="137">
        <f ca="1">IFERROR(NOW()-F6,"-")</f>
        <v>45933.534531828707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45933.534531828707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45933.534531828707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45933.534531828707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45933.534531828707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45933.534531828707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45933.534531828707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45933.534531828707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45933.534531828707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45933.534531828707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45933.534531828707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45933.534531828707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45933.534531828707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45933.534531828707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45933.534531828707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45933.534531828707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45933.534531828707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45933.534531828707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45933.534531828707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45933.534531828707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45933.534531828707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45933.534531828707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45933.534531828707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45933.534531828707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45933.534531828707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45933.534531828707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45933.534531828707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45933.534531828707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45933.534531828707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45933.534531828707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45933.534531828707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45933.534531828707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45933.534531828707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45933.534531828707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45933.534531828707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45933.534531828707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45933.534531828707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45933.534531828707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45933.534531828707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45933.534531828707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45933.534531828707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45933.534531828707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45933.534531828707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45933.534531828707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45933.534531828707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45933.534531828707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45933.534531828707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45933.534531828707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45933.534531828707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45933.534531828707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45933.534531828707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45933.534531828707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45933.534531828707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45933.534531828707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45933.534531828707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45933.534531828707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45933.534531828707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45933.534531828707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45933.534531828707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45933.534531828707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45933.534531828707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45933.534531828707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45933.534531828707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45933.534531828707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45933.534531828707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45933.534531828707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45933.534531828707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45933.534531828707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45933.534531828707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45933.534531828707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45933.534531828707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45933.534531828707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45933.534531828707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45933.534531828707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45933.534531828707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45933.534531828707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45933.534531828707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45933.534531828707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45933.534531828707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45933.534531828707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45933.534531828707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45933.534531828707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45933.534531828707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45933.534531828707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45933.534531828707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45933.534531828707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45933.534531828707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45933.534531828707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45933.534531828707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45933.534531828707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45933.534531828707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45933.534531828707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45933.534531828707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45933.534531828707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45933.534531828707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45933.534531828707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45933.534531828707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45933.534531828707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45933.534531828707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45933.534531828707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45933.534531828707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45933.534531828707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45933.534531828707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45933.534531828707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45933.534531828707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45933.534531828707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45933.534531828707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45933.534531828707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45933.534531828707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45933.534531828707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45933.534531828707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45933.534531828707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45933.534531828707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45933.534531828707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45933.534531828707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45933.534531828707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45933.534531828707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45933.534531828707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45933.534531828707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45933.534531828707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45933.534531828707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45933.534531828707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45933.534531828707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45933.534531828707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45933.534531828707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45933.534531828707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45933.534531828707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45933.534531828707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45933.534531828707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45933.534531828707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45933.534531828707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45933.534531828707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45933.534531828707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45933.534531828707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45933.534531828707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45933.534531828707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45933.534531828707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45933.534531828707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45933.534531828707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45933.534531828707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45933.534531828707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45933.534531828707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45933.534531828707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45933.534531828707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45933.534531828707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45933.534531828707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45933.534531828707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45933.534531828707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45933.534531828707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45933.534531828707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45933.534531828707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45933.534531828707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45933.534531828707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45933.534531828707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45933.534531828707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45933.534531828707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45933.534531828707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45933.534531828707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45933.534531828707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45933.534531828707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45933.534531828707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45933.534531828707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45933.534531828707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45933.534531828707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45933.534531828707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45933.534531828707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45933.534531828707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45933.534531828707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45933.534531828707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45933.534531828707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45933.534531828707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45933.534531828707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45933.534531828707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45933.534531828707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45933.534531828707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45933.534531828707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45933.534531828707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45933.534531828707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45933.534531828707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45933.534531828707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45933.534531828707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45933.534531828707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45933.534531828707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45933.534531828707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45933.534531828707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45933.534531828707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45933.534531828707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45933.534531828707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45933.534531828707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45933.534531828707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45933.534531828707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45933.534531828707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45933.534531828707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45933.534531828707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45933.534531828707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45933.534531828707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45933.534531828707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45933.534531828707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45933.534531828707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45933.534531828707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45933.534531828707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45933.534531828707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45933.534531828707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45933.534531828707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45933.534531828707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45933.534531828707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45933.534531828707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45933.534531828707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45933.534531828707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45933.534531828707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45933.534531828707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45933.534531828707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45933.534531828707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45933.534531828707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45933.534531828707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45933.534531828707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45933.534531828707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45933.534531828707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45933.534531828707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45933.534531828707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45933.534531828707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45933.534531828707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45933.534531828707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45933.534531828707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45933.534531828707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45933.534531828707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45933.534531828707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45933.534531828707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45933.534531828707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45933.534531828707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45933.534531828707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45933.534531828707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45933.534531828707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45933.534531828707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45933.534531828707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45933.534531828707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45933.534531828707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45933.534531828707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45933.534531828707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45933.534531828707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45933.534531828707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45933.534531828707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45933.534531828707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45933.534531828707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45933.534531828707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45933.534531828707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45933.534531828707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45933.534531828707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45933.534531828707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45933.534531828707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45933.534531828707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45933.534531828707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45933.534531828707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45933.534531828707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45933.534531828707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45933.534531828707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45933.534531828707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45933.534531828707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45933.534531828707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45933.534531828707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45933.534531828707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45933.534531828707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45933.534531828707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45933.534531828707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45933.534531828707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45933.534531828707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45933.534531828707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45933.534531828707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45933.534531828707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45933.534531828707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45933.534531828707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45933.534531828707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45933.534531828707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45933.534531828707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45933.534531828707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45933.534531828707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45933.534531828707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45933.534531828707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45933.534531828707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45933.534531828707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45933.534531828707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45933.534531828707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45933.534531828707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45933.534531828707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45933.534531828707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45933.534531828707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45933.534531828707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45933.534531828707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45933.534531828707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45933.534531828707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45933.534531828707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45933.534531828707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45933.534531828707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45933.534531828707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45933.534531828707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45933.534531828707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45933.534531828707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45933.534531828707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45933.534531828707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45933.534531828707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45933.534531828707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45933.534531828707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45933.534531828707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45933.534531828707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45933.534531828707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45933.534531828707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45933.534531828707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45933.534531828707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45933.534531828707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45933.534531828707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45933.534531828707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