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66" documentId="13_ncr:1_{F6CB121F-512D-4AA6-A0C1-0FB36C537598}" xr6:coauthVersionLast="47" xr6:coauthVersionMax="47" xr10:uidLastSave="{072EF1EF-9DA9-48D9-93BE-02B449278A3B}"/>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<sst xmlns="http://schemas.openxmlformats.org/spreadsheetml/2006/main" count="178578" uniqueCount="39071">
  <si>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</si>
  <si>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</si>
  <si>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</si>
  <si>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</si>
  <si>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</si>
  <si>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</si>
  <si>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</si>
  <si>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</si>
  <si>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</si>
  <si>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</si>
  <si>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</si>
  <si>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</si>
  <si>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</si>
  <si>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</si>
  <si>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</si>
  <si>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</si>
  <si>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</si>
  <si>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</si>
  <si>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</si>
  <si>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</si>
  <si>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</si>
  <si>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</si>
  <si>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</si>
  <si>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</si>
  <si>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</si>
  <si>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</si>
  <si>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</si>
  <si>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</si>
  <si>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</si>
  <si>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</si>
  <si>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</si>
  <si>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</si>
  <si>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</si>
  <si>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</si>
  <si>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</si>
  <si>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</si>
  <si>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</si>
  <si>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</si>
  <si>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</si>
  <si>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</si>
  <si>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</si>
  <si>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</si>
  <si>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</si>
  <si>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</si>
  <si>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</si>
  <si>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</si>
  <si>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</si>
  <si>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</si>
  <si>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</si>
  <si>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</si>
  <si>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</si>
  <si>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</si>
  <si>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</si>
  <si>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</si>
  <si>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</si>
  <si>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</si>
  <si>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</si>
  <si>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</si>
  <si>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</si>
  <si>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</si>
  <si>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</si>
  <si>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</si>
  <si>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</si>
  <si>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</si>
  <si>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</si>
  <si>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</si>
  <si>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</si>
  <si>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</si>
  <si>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</si>
  <si>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</si>
  <si>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</si>
  <si>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</si>
  <si>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</si>
  <si>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</si>
  <si>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</si>
  <si>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</si>
  <si>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</si>
  <si>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</si>
  <si>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</si>
  <si>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</si>
  <si>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</si>
  <si>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</si>
  <si>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</si>
  <si>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</si>
  <si>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</si>
  <si>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</si>
  <si>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</si>
  <si>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</si>
  <si>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</si>
  <si>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</si>
  <si>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</si>
  <si>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</si>
  <si>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</si>
  <si>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</si>
  <si>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</si>
  <si>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</si>
  <si>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</si>
  <si>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</si>
  <si>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</si>
  <si>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</si>
  <si>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</si>
  <si>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</si>
  <si>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</si>
  <si>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</si>
  <si>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</si>
  <si>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</si>
  <si>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</si>
  <si>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</si>
  <si>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</si>
  <si>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</si>
  <si>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</si>
  <si>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</si>
  <si>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</si>
  <si>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</si>
  <si>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</si>
  <si>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</si>
  <si>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</si>
  <si>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</si>
  <si>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</si>
  <si>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</si>
  <si>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</si>
  <si>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</si>
  <si>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</si>
  <si>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</si>
  <si>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</si>
  <si>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</si>
  <si>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</si>
  <si>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</si>
  <si>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</si>
  <si>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</si>
  <si>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</si>
  <si>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</si>
  <si>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</si>
  <si>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</si>
  <si>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</si>
  <si>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</si>
  <si>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</si>
  <si>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</si>
  <si>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</si>
  <si>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</si>
  <si>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</si>
  <si>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</si>
  <si>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</si>
  <si>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</si>
  <si>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</si>
  <si>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</si>
  <si>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</si>
  <si>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</si>
  <si>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</si>
  <si>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</si>
  <si>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</si>
  <si>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</si>
  <si>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</si>
  <si>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</si>
  <si>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</si>
  <si>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</si>
  <si>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</si>
  <si>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</si>
  <si>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</si>
  <si>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</si>
  <si>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</si>
  <si>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</si>
  <si>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</si>
  <si>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</si>
  <si>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</si>
  <si>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</si>
  <si>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</si>
  <si>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</si>
  <si>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</si>
  <si>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</si>
  <si>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</si>
  <si>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</si>
  <si>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</si>
  <si>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</si>
  <si>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</si>
  <si>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</si>
  <si>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</si>
  <si>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</si>
  <si>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</si>
  <si>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</si>
  <si>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</si>
  <si>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</si>
  <si>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</si>
  <si>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</si>
  <si>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</si>
  <si>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</si>
  <si>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</si>
  <si>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</si>
  <si>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</si>
  <si>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</si>
  <si>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</si>
  <si>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</si>
  <si>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</si>
  <si>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</si>
  <si>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</si>
  <si>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</si>
  <si>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</si>
  <si>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</si>
  <si>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</si>
  <si>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</si>
  <si>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</si>
  <si>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</si>
  <si>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</si>
  <si>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</si>
  <si>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</si>
  <si>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</si>
  <si>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</si>
  <si>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</si>
  <si>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</si>
  <si>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</si>
  <si>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</si>
  <si>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</si>
  <si>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</si>
  <si>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</si>
  <si>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</si>
  <si>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</si>
  <si>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</si>
  <si>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</si>
  <si>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</si>
  <si>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</si>
  <si>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</si>
  <si>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</si>
  <si>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</si>
  <si>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</si>
  <si>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</si>
  <si>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</si>
  <si>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</si>
  <si>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</si>
  <si>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</si>
  <si>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</si>
  <si>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</si>
  <si>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</si>
  <si>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</si>
  <si>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</si>
  <si>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</si>
  <si>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</si>
  <si>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</si>
  <si>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</si>
  <si>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</si>
  <si>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</si>
  <si>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</si>
  <si>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</si>
  <si>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</si>
  <si>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</si>
  <si>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</si>
  <si>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</si>
  <si>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</si>
  <si>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</si>
  <si>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</si>
  <si>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</si>
  <si>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</si>
  <si>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</si>
  <si>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</si>
  <si>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</si>
  <si>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</si>
  <si>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</si>
  <si>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</si>
  <si>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</si>
  <si>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</si>
  <si>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</si>
  <si>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</si>
  <si>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</si>
  <si>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</si>
  <si>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</si>
  <si>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</si>
  <si>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</si>
  <si>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</si>
  <si>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</si>
  <si>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</si>
  <si>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</si>
  <si>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</si>
  <si>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</si>
  <si>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</si>
  <si>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</si>
  <si>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</si>
  <si>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</si>
  <si>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</si>
  <si>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</si>
  <si>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</si>
  <si>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</si>
  <si>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</si>
  <si>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</si>
  <si>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</si>
  <si>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</si>
  <si>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</si>
  <si>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</si>
  <si>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</si>
  <si>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</si>
  <si>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</si>
  <si>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</si>
  <si>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</si>
  <si>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</si>
  <si>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</si>
  <si>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</si>
  <si>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</si>
  <si>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</si>
  <si>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</si>
  <si>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</si>
  <si>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</si>
  <si>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</si>
  <si>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</si>
  <si>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</si>
  <si>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</si>
  <si>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</si>
  <si>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</si>
  <si>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</si>
  <si>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</si>
  <si>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</si>
  <si>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</si>
  <si>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</si>
  <si>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</si>
  <si>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</si>
  <si>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</si>
  <si>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</si>
  <si>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</si>
  <si>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</si>
  <si>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</si>
  <si>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</si>
  <si>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</si>
  <si>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</si>
  <si>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</si>
  <si>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</si>
  <si>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</si>
  <si>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</si>
  <si>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</si>
  <si>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</si>
  <si>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</si>
  <si>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</si>
  <si>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</si>
  <si>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</si>
  <si>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</si>
  <si>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</si>
  <si>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</si>
  <si>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</si>
  <si>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</si>
  <si>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</si>
  <si>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</si>
  <si>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</si>
  <si>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</si>
  <si>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</si>
  <si>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</si>
  <si>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</si>
  <si>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</si>
  <si>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</si>
  <si>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</si>
  <si>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</si>
  <si>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</si>
  <si>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</si>
  <si>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</si>
  <si>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</si>
  <si>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</si>
  <si>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</si>
  <si>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</si>
  <si>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</si>
  <si>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</si>
  <si>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</si>
  <si>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</si>
  <si>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</si>
  <si>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</si>
  <si>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</si>
  <si>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</si>
  <si>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</si>
  <si>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</si>
  <si>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</si>
  <si>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</si>
  <si>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</si>
  <si>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</si>
  <si>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</si>
  <si>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</si>
  <si>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</si>
  <si>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</si>
  <si>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</si>
  <si>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</si>
  <si>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</si>
  <si>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</si>
  <si>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</si>
  <si>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</si>
  <si>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</si>
  <si>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</si>
  <si>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</si>
  <si>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</si>
  <si>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</si>
  <si>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</si>
  <si>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</si>
  <si>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</si>
  <si>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</si>
  <si>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</si>
  <si>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</si>
  <si>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</si>
  <si>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</si>
  <si>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</si>
  <si>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</si>
  <si>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</si>
  <si>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</si>
  <si>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</si>
  <si>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</si>
  <si>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</si>
  <si>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</si>
  <si>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</si>
  <si>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</si>
  <si>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</si>
  <si>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</si>
  <si>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</si>
  <si>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</si>
  <si>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</si>
  <si>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</si>
  <si>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</si>
  <si>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</si>
  <si>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</si>
  <si>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</si>
  <si>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</si>
  <si>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</si>
  <si>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</si>
  <si>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</si>
  <si>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</si>
  <si>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</si>
  <si>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</si>
  <si>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</si>
  <si>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</si>
  <si>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</si>
  <si>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</si>
  <si>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</si>
  <si>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</si>
  <si>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</si>
  <si>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</si>
  <si>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</si>
  <si>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</si>
  <si>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</si>
  <si>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</si>
  <si>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</si>
  <si>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</si>
  <si>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</si>
  <si>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</si>
  <si>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</si>
  <si>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</si>
  <si>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</si>
  <si>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</si>
  <si>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</si>
  <si>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</si>
  <si>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</si>
  <si>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</si>
  <si>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</si>
  <si>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</si>
  <si>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</si>
  <si>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</si>
  <si>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</si>
  <si>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</si>
  <si>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</si>
  <si>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</si>
  <si>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</si>
  <si>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</si>
  <si>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</si>
  <si>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</si>
  <si>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</si>
  <si>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</si>
  <si>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</si>
  <si>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</si>
  <si>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</si>
  <si>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</si>
  <si>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</si>
  <si>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</si>
  <si>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</si>
  <si>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</si>
  <si>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</si>
  <si>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</si>
  <si>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</si>
  <si>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</si>
  <si>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</si>
  <si>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</si>
  <si>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</si>
  <si>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</si>
  <si>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</si>
  <si>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</si>
  <si>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</si>
  <si>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</si>
  <si>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</si>
  <si>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</si>
  <si>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</si>
  <si>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</si>
  <si>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</si>
  <si>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</si>
  <si>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</si>
  <si>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</si>
  <si>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</si>
  <si>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</si>
  <si>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</si>
  <si>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</si>
  <si>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</si>
  <si>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</si>
  <si>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</si>
  <si>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</si>
  <si>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</si>
  <si>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</si>
  <si>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</si>
  <si>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</si>
  <si>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</si>
  <si>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</si>
  <si>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</si>
  <si>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</si>
  <si>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</si>
  <si>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</si>
  <si>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</si>
  <si>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</si>
  <si>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</si>
  <si>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</si>
  <si>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</si>
  <si>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</si>
  <si>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</si>
  <si>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</si>
  <si>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</si>
  <si>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</si>
  <si>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</si>
  <si>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</si>
  <si>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</si>
  <si>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</si>
  <si>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</si>
  <si>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</si>
  <si>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</si>
  <si>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</si>
  <si>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</si>
  <si>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</si>
  <si>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</si>
  <si>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</si>
  <si>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</si>
  <si>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</si>
  <si>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</si>
  <si>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</si>
  <si>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</si>
  <si>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</si>
  <si>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</si>
  <si>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</si>
  <si>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</si>
  <si>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</si>
  <si>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</si>
  <si>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</si>
  <si>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</si>
  <si>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</si>
  <si>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</si>
  <si>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</si>
  <si>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</si>
  <si>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</si>
  <si>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</si>
  <si>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</si>
  <si>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</si>
  <si>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</si>
  <si>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</si>
  <si>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</si>
  <si>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</si>
  <si>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</si>
  <si>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</si>
  <si>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</si>
  <si>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</si>
  <si>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</si>
  <si>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</si>
  <si>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</si>
  <si>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</si>
  <si>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</si>
  <si>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</si>
  <si>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</si>
  <si>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</si>
  <si>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</si>
  <si>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</si>
  <si>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</si>
  <si>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</si>
  <si>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</si>
  <si>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</si>
  <si>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</si>
  <si>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</si>
  <si>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</si>
  <si>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</si>
  <si>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</si>
  <si>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</si>
  <si>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</si>
  <si>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</si>
  <si>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</si>
  <si>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</si>
  <si>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</si>
  <si>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</si>
  <si>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</si>
  <si>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</si>
  <si>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</si>
  <si>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</si>
  <si>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</si>
  <si>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</si>
  <si>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</si>
  <si>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</si>
  <si>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</si>
  <si>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</si>
  <si>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</si>
  <si>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</si>
  <si>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</si>
  <si>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</si>
  <si>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</si>
  <si>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</si>
  <si>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</si>
  <si>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</si>
  <si>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</si>
  <si>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</si>
  <si>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</si>
  <si>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</si>
  <si>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</si>
  <si>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</si>
  <si>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</si>
  <si>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</si>
  <si>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</si>
  <si>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</si>
  <si>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</si>
  <si>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</si>
  <si>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</si>
  <si>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</si>
  <si>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</si>
  <si>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</si>
  <si>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</si>
  <si>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</si>
  <si>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</si>
  <si>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</si>
  <si>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</si>
  <si>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</si>
  <si>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</si>
  <si>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</si>
  <si>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</si>
  <si>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</si>
  <si>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</si>
  <si>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</si>
  <si>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</si>
  <si>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</si>
  <si>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</si>
  <si>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</si>
  <si>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</si>
  <si>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</si>
  <si>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</si>
  <si>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</si>
  <si>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</si>
  <si>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</si>
  <si>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</si>
  <si>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</si>
  <si>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</si>
  <si>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</si>
  <si>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</si>
  <si>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</si>
  <si>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</si>
  <si>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</si>
  <si>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</si>
  <si>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</si>
  <si>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</si>
  <si>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</si>
  <si>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</si>
  <si>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</si>
  <si>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</si>
  <si>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</si>
  <si>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</si>
  <si>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</si>
  <si>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</si>
  <si>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</si>
  <si>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</si>
  <si>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</si>
  <si>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</si>
  <si>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</si>
  <si>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</si>
  <si>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</si>
  <si>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</si>
  <si>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</si>
  <si>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</si>
  <si>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</si>
  <si>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</si>
  <si>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</si>
  <si>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</si>
  <si>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</si>
  <si>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</si>
  <si>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</si>
  <si>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</si>
  <si>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</si>
  <si>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</si>
  <si>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</si>
  <si>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</si>
  <si>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</si>
  <si>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</si>
  <si>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</si>
  <si>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</si>
  <si>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</si>
  <si>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</si>
  <si>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</si>
  <si>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</si>
  <si>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</si>
  <si>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</si>
  <si>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</si>
  <si>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</si>
  <si>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</si>
  <si>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</si>
  <si>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</si>
  <si>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</si>
  <si>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</si>
  <si>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</si>
  <si>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</si>
  <si>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</si>
  <si>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</si>
  <si>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</si>
  <si>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</si>
  <si>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</si>
  <si>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</si>
  <si>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</si>
  <si>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</si>
  <si>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</si>
  <si>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</si>
  <si>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</si>
  <si>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</si>
  <si>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</si>
  <si>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</si>
  <si>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</si>
  <si>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</si>
  <si>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</si>
  <si>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</si>
  <si>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</si>
  <si>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</si>
  <si>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</si>
  <si>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</si>
  <si>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</si>
  <si>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</si>
  <si>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</si>
  <si>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</si>
  <si>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</si>
  <si>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</si>
  <si>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</si>
  <si>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</si>
  <si>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</si>
  <si>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</si>
  <si>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</si>
  <si>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</si>
  <si>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</si>
  <si>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</si>
  <si>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</si>
  <si>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</si>
  <si>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</si>
  <si>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</si>
  <si>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</si>
  <si>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</si>
  <si>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</si>
  <si>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</si>
  <si>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</si>
  <si>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</si>
  <si>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</si>
  <si>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</si>
  <si>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</si>
  <si>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</si>
  <si>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</si>
  <si>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</si>
  <si>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</si>
  <si>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</si>
  <si>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</si>
  <si>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</si>
  <si>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</si>
  <si>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</si>
  <si>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</si>
  <si>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</si>
  <si>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</si>
  <si>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</si>
  <si>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</si>
  <si>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</si>
  <si>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</si>
  <si>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</si>
  <si>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</si>
  <si>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</si>
  <si>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</si>
  <si>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</si>
  <si>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</si>
  <si>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</si>
  <si>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</si>
  <si>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</si>
  <si>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</si>
  <si>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</si>
  <si>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</si>
  <si>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</si>
  <si>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</si>
  <si>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</si>
  <si>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</si>
  <si>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</si>
  <si>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</si>
  <si>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</si>
  <si>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</si>
  <si>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</si>
  <si>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</si>
  <si>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</si>
  <si>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</si>
  <si>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</si>
  <si>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</si>
  <si>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</si>
  <si>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</si>
  <si>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</si>
  <si>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</si>
  <si>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</si>
  <si>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</si>
  <si>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</si>
  <si>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</si>
  <si>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</si>
  <si>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</si>
  <si>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</si>
  <si>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</si>
  <si>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</si>
  <si>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</si>
  <si>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</si>
  <si>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</si>
  <si>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</si>
  <si>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</si>
  <si>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</si>
  <si>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</si>
  <si>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</si>
  <si>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</si>
  <si>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</si>
  <si>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</si>
  <si>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</si>
  <si>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</si>
  <si>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</si>
  <si>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</si>
  <si>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</si>
  <si>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</si>
  <si>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</si>
  <si>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</si>
  <si>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</si>
  <si>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</si>
  <si>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</si>
  <si>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</si>
  <si>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</si>
  <si>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</si>
  <si>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</si>
  <si>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</si>
  <si>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</si>
  <si>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</si>
  <si>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</si>
  <si>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</si>
  <si>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</si>
  <si>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</si>
  <si>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</si>
  <si>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</si>
  <si>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</si>
  <si>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</si>
  <si>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</si>
  <si>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</si>
  <si>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</si>
  <si>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</si>
  <si>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</si>
  <si>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</si>
  <si>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</si>
  <si>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</si>
  <si>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</si>
  <si>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</si>
  <si>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</si>
  <si>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</si>
  <si>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</si>
  <si>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</si>
  <si>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</si>
  <si>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</si>
  <si>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</si>
  <si>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</si>
  <si>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</si>
  <si>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</si>
  <si>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</si>
  <si>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</si>
  <si>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</si>
  <si>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</si>
  <si>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</si>
  <si>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</si>
  <si>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</si>
  <si>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</si>
  <si>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</si>
  <si>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</si>
  <si>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</si>
  <si>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</si>
  <si>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</si>
  <si>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</si>
  <si>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</si>
  <si>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</si>
  <si>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</si>
  <si>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</si>
  <si>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</si>
  <si>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</si>
  <si>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</si>
  <si>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</si>
  <si>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</si>
  <si>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</si>
  <si>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</si>
  <si>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</si>
  <si>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</si>
  <si>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</si>
  <si>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</si>
  <si>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</si>
  <si>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</si>
  <si>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</si>
  <si>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</si>
  <si>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</si>
  <si>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</si>
  <si>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</si>
  <si>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</si>
  <si>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</si>
  <si>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</si>
  <si>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</si>
  <si>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</si>
  <si>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</si>
  <si>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</si>
  <si>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</si>
  <si>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</si>
  <si>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</si>
  <si>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</si>
  <si>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</si>
  <si>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</si>
  <si>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</si>
  <si>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</si>
  <si>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</si>
  <si>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</si>
  <si>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</si>
  <si>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</si>
  <si>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</si>
  <si>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</si>
  <si>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</si>
  <si>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</si>
  <si>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</si>
  <si>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</si>
  <si>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</si>
  <si>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</si>
  <si>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</si>
  <si>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</si>
  <si>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</si>
  <si>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</si>
  <si>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</si>
  <si>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</si>
  <si>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</si>
  <si>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</si>
  <si>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</si>
  <si>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</si>
  <si>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</si>
  <si>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</si>
  <si>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</si>
  <si>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</si>
  <si>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</si>
  <si>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</si>
  <si>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</si>
  <si>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</si>
  <si>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</si>
  <si>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</si>
  <si>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</si>
  <si>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</si>
  <si>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</si>
  <si>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</si>
  <si>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</si>
  <si>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</si>
  <si>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</si>
  <si>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</si>
  <si>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</si>
  <si>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</si>
  <si>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</si>
  <si>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</si>
  <si>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</si>
  <si>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</si>
  <si>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</si>
  <si>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</si>
  <si>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</si>
  <si>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</si>
  <si>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</si>
  <si>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</si>
  <si>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</si>
  <si>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</si>
  <si>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</si>
  <si>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</si>
  <si>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</si>
  <si>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</si>
  <si>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</si>
  <si>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</si>
  <si>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</si>
  <si>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</si>
  <si>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</si>
  <si>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</si>
  <si>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</si>
  <si>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</si>
  <si>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</si>
  <si>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</si>
  <si>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</si>
  <si>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</si>
  <si>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</si>
  <si>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</si>
  <si>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</si>
  <si>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</si>
  <si>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</si>
  <si>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</si>
  <si>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</si>
  <si>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</si>
  <si>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</si>
  <si>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</si>
  <si>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</si>
  <si>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</si>
  <si>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</si>
  <si>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</si>
  <si>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</si>
  <si>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</si>
  <si>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</si>
  <si>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</si>
  <si>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</si>
  <si>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</si>
  <si>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</si>
  <si>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</si>
  <si>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</si>
  <si>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</si>
  <si>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</si>
  <si>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</si>
  <si>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</si>
  <si>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</si>
  <si>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</si>
  <si>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</si>
  <si>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</si>
  <si>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</si>
  <si>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</si>
  <si>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</si>
  <si>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</si>
  <si>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</si>
  <si>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</si>
  <si>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</si>
  <si>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</si>
  <si>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</si>
  <si>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</si>
  <si>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</si>
  <si>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</si>
  <si>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</si>
  <si>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</si>
  <si>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</si>
  <si>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</si>
  <si>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</si>
  <si>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</si>
  <si>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</si>
  <si>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</si>
  <si>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</si>
  <si>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</si>
  <si>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</si>
  <si>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</si>
  <si>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</si>
  <si>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</si>
  <si>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</si>
  <si>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</si>
  <si>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</si>
  <si>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</si>
  <si>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</si>
  <si>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</si>
  <si>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</si>
  <si>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</si>
  <si>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</si>
  <si>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</si>
  <si>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</si>
  <si>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</si>
  <si>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</si>
  <si>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</si>
  <si>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</si>
  <si>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</si>
  <si>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</si>
  <si>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</si>
  <si>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</si>
  <si>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</si>
  <si>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</si>
  <si>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</si>
  <si>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</si>
  <si>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</si>
  <si>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</si>
  <si>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</si>
  <si>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</si>
  <si>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</si>
  <si>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</si>
  <si>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</si>
  <si>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</si>
  <si>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</si>
  <si>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</si>
  <si>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</si>
  <si>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</si>
  <si>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</si>
  <si>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</si>
  <si>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</si>
  <si>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</si>
  <si>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</si>
  <si>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</si>
  <si>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</si>
  <si>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</si>
  <si>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</si>
  <si>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</si>
  <si>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</si>
  <si>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</si>
  <si>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</si>
  <si>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</si>
  <si>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</si>
  <si>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</si>
  <si>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</si>
  <si>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</si>
  <si>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</si>
  <si>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</si>
  <si>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</si>
  <si>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</si>
  <si>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</si>
  <si>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</si>
  <si>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</si>
  <si>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</si>
  <si>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</si>
  <si>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</si>
  <si>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</si>
  <si>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</si>
  <si>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</si>
  <si>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</si>
  <si>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</si>
  <si>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</si>
  <si>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</si>
  <si>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</si>
  <si>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</si>
  <si>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</si>
  <si>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</si>
  <si>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</si>
  <si>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</si>
  <si>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</si>
  <si>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</si>
  <si>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</si>
  <si>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</si>
  <si>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</si>
  <si>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</si>
  <si>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</si>
  <si>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</si>
  <si>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</si>
  <si>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</si>
  <si>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</si>
  <si>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</si>
  <si>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</si>
  <si>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</si>
  <si>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</si>
  <si>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</si>
  <si>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</si>
  <si>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</si>
  <si>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</si>
  <si>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</si>
  <si>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</si>
  <si>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</si>
  <si>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</si>
  <si>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</si>
  <si>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</si>
  <si>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</si>
  <si>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</si>
  <si>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</si>
  <si>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</si>
  <si>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</si>
  <si>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</si>
  <si>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</si>
  <si>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</si>
  <si>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</si>
  <si>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</si>
  <si>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</si>
  <si>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</si>
  <si>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</si>
  <si>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</si>
  <si>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</si>
  <si>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</si>
  <si>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</si>
  <si>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</si>
  <si>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</si>
  <si>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</si>
  <si>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</si>
  <si>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</si>
  <si>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</si>
  <si>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</si>
  <si>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</si>
  <si>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</si>
  <si>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</si>
  <si>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</si>
  <si>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</si>
  <si>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</si>
  <si>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</si>
  <si>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</si>
  <si>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</si>
  <si>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</si>
  <si>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</si>
  <si>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</si>
  <si>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</si>
  <si>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</si>
  <si>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</si>
  <si>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</si>
  <si>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</si>
  <si>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</si>
  <si>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</si>
  <si>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</si>
  <si>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</si>
  <si>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</si>
  <si>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</si>
  <si>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</si>
  <si>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</si>
  <si>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</si>
  <si>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</si>
  <si>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</si>
  <si>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</si>
  <si>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</si>
  <si>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</si>
  <si>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</si>
  <si>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</si>
  <si>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</si>
  <si>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</si>
  <si>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</si>
  <si>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</si>
  <si>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</si>
  <si>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</si>
  <si>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</si>
  <si>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</si>
  <si>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</si>
  <si>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</si>
  <si>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</si>
  <si>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</si>
  <si>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</si>
  <si>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</si>
  <si>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</si>
  <si>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</si>
  <si>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</si>
  <si>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</si>
  <si>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</si>
  <si>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</si>
  <si>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</si>
  <si>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</si>
  <si>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</si>
  <si>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</si>
  <si>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</si>
  <si>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</si>
  <si>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</si>
  <si>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</si>
  <si>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</si>
  <si>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</si>
  <si>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</si>
  <si>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</si>
  <si>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</si>
  <si>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</si>
  <si>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</si>
  <si>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</si>
  <si>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</si>
  <si>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</si>
  <si>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</si>
  <si>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</si>
  <si>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</si>
  <si>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</si>
  <si>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</si>
  <si>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</si>
  <si>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</si>
  <si>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</si>
  <si>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</si>
  <si>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</si>
  <si>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</si>
  <si>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</si>
  <si>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</si>
  <si>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</si>
  <si>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</si>
  <si>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</si>
  <si>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</si>
  <si>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</si>
  <si>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</si>
  <si>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</si>
  <si>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</si>
  <si>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</si>
  <si>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</si>
  <si>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</si>
  <si>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</si>
  <si>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</si>
  <si>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</si>
  <si>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</si>
  <si>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</si>
  <si>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</si>
  <si>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</si>
  <si>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</si>
  <si>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</si>
  <si>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</si>
  <si>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</si>
  <si>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</si>
  <si>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</si>
  <si>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</si>
  <si>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</si>
  <si>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</si>
  <si>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</si>
  <si>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</si>
  <si>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</si>
  <si>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</si>
  <si>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</si>
  <si>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</si>
  <si>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</si>
  <si>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</si>
  <si>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</si>
  <si>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</si>
  <si>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</si>
  <si>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</si>
  <si>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</si>
  <si>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</si>
  <si>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</si>
  <si>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</si>
  <si>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</si>
  <si>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</si>
  <si>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</si>
  <si>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</si>
  <si>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</si>
  <si>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</si>
  <si>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</si>
  <si>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</si>
  <si>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</si>
  <si>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</si>
  <si>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</si>
  <si>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</si>
  <si>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</si>
  <si>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</si>
  <si>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</si>
  <si>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</si>
  <si>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</si>
  <si>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</si>
  <si>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</si>
  <si>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</si>
  <si>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</si>
  <si>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</si>
  <si>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</si>
  <si>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</si>
  <si>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</si>
  <si>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</si>
  <si>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</si>
  <si>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</si>
  <si>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</si>
  <si>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</si>
  <si>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</si>
  <si>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</si>
  <si>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</si>
  <si>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</si>
  <si>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</si>
  <si>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</si>
  <si>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</si>
  <si>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</si>
  <si>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</si>
  <si>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</si>
  <si>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</si>
  <si>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</si>
  <si>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</si>
  <si>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</si>
  <si>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</si>
  <si>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</si>
  <si>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</si>
  <si>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</si>
  <si>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</si>
  <si>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</si>
  <si>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</si>
  <si>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</si>
  <si>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</si>
  <si>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</si>
  <si>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</si>
  <si>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</si>
  <si>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</si>
  <si>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</si>
  <si>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</si>
  <si>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</si>
  <si>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</si>
  <si>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</si>
  <si>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</si>
  <si>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</si>
  <si>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</si>
  <si>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</si>
  <si>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</si>
  <si>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</si>
  <si>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</si>
  <si>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</si>
  <si>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</si>
  <si>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</si>
  <si>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</si>
  <si>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</si>
  <si>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</si>
  <si>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</si>
  <si>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</si>
  <si>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</si>
  <si>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</si>
  <si>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</si>
  <si>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</si>
  <si>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</si>
  <si>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</si>
  <si>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</si>
  <si>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</si>
  <si>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</si>
  <si>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</si>
  <si>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</si>
  <si>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</si>
  <si>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</si>
  <si>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</si>
  <si>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</si>
  <si>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</si>
  <si>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</si>
  <si>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</si>
  <si>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</si>
  <si>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</si>
  <si>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</si>
  <si>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</si>
  <si>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</si>
  <si>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</si>
  <si>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</si>
  <si>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</si>
  <si>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</si>
  <si>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</si>
  <si>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</si>
  <si>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</si>
  <si>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</si>
  <si>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</si>
  <si>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</si>
  <si>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</si>
  <si>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</si>
  <si>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</si>
  <si>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</si>
  <si>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</si>
  <si>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</si>
  <si>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</si>
  <si>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</si>
  <si>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</si>
  <si>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</si>
  <si>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</si>
  <si>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</si>
  <si>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</si>
  <si>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</si>
  <si>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</si>
  <si>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</si>
  <si>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</si>
  <si>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</si>
  <si>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</si>
  <si>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</si>
  <si>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</si>
  <si>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</si>
  <si>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</si>
  <si>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</si>
  <si>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</si>
  <si>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</si>
  <si>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</si>
  <si>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</si>
  <si>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</si>
  <si>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</si>
  <si>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</si>
  <si>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</si>
  <si>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</si>
  <si>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</si>
  <si>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</si>
  <si>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</si>
  <si>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</si>
  <si>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</si>
  <si>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</si>
  <si>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</si>
  <si>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</si>
  <si>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</si>
  <si>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</si>
  <si>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</si>
  <si>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</si>
  <si>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</si>
  <si>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</si>
  <si>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</si>
  <si>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</si>
  <si>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</si>
  <si>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</si>
  <si>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</si>
  <si>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</si>
  <si>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</si>
  <si>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</si>
  <si>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</si>
  <si>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</si>
  <si>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</si>
  <si>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</si>
  <si>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</si>
  <si>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</si>
  <si>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</si>
  <si>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</si>
  <si>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</si>
  <si>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</si>
  <si>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</si>
  <si>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</si>
  <si>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</si>
  <si>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</si>
  <si>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</si>
  <si>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</si>
  <si>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</si>
  <si>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</si>
  <si>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</si>
  <si>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</si>
  <si>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</si>
  <si>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</si>
  <si>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</si>
  <si>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</si>
  <si>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</si>
  <si>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</si>
  <si>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</si>
  <si>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</si>
  <si>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</si>
  <si>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</si>
  <si>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</si>
  <si>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</si>
  <si>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</si>
  <si>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</si>
  <si>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</si>
  <si>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</si>
  <si>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</si>
  <si>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</si>
  <si>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</si>
  <si>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</si>
  <si>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</si>
  <si>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</si>
  <si>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</si>
  <si>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</si>
  <si>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</si>
  <si>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</si>
  <si>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</si>
  <si>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</si>
  <si>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</si>
  <si>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</si>
  <si>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</si>
  <si>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</si>
  <si>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</si>
  <si>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</si>
  <si>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</si>
  <si>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</si>
  <si>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</si>
  <si>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</si>
  <si>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</si>
  <si>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</si>
  <si>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</si>
  <si>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</si>
  <si>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</si>
  <si>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</si>
  <si>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</si>
  <si>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</si>
  <si>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</si>
  <si>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</si>
  <si>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</si>
  <si>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</si>
  <si>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</si>
  <si>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</si>
  <si>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</si>
  <si>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</si>
  <si>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</si>
  <si>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</si>
  <si>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</si>
  <si>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</si>
  <si>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</si>
  <si>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</si>
  <si>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</si>
  <si>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</si>
  <si>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</si>
  <si>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</si>
  <si>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</si>
  <si>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</si>
  <si>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</si>
  <si>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</si>
  <si>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</si>
  <si>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</si>
  <si>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</si>
  <si>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</si>
  <si>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</si>
  <si>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</si>
  <si>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</si>
  <si>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</si>
  <si>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</si>
  <si>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</si>
  <si>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</si>
  <si>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</si>
  <si>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</si>
  <si>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</si>
  <si>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</si>
  <si>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</si>
  <si>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</si>
  <si>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</si>
  <si>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</si>
  <si>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</si>
  <si>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</si>
  <si>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</si>
  <si>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</si>
  <si>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</si>
  <si>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</si>
  <si>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</si>
  <si>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</si>
  <si>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</si>
  <si>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</si>
  <si>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</si>
  <si>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</si>
  <si>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</si>
  <si>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</si>
  <si>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</si>
  <si>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</si>
  <si>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</si>
  <si>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</si>
  <si>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</si>
  <si>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</si>
  <si>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</si>
  <si>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</si>
  <si>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</si>
  <si>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</si>
  <si>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</si>
  <si>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</si>
  <si>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</si>
  <si>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</si>
  <si>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</si>
  <si>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</si>
  <si>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</si>
  <si>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</si>
  <si>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</si>
  <si>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</si>
  <si>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</si>
  <si>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</si>
  <si>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</si>
  <si>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</si>
  <si>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</si>
  <si>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</si>
  <si>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</si>
  <si>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</si>
  <si>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</si>
  <si>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</si>
  <si>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</si>
  <si>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</si>
  <si>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</si>
  <si>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</si>
  <si>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</si>
  <si>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</si>
  <si>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</si>
  <si>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</si>
  <si>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</si>
  <si>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</si>
  <si>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</si>
  <si>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</si>
  <si>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</si>
  <si>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</si>
  <si>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</si>
  <si>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</si>
  <si>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</si>
  <si>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</si>
  <si>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</si>
  <si>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</si>
  <si>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</si>
  <si>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</si>
  <si>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</si>
  <si>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</si>
  <si>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</si>
  <si>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</si>
  <si>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</si>
  <si>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</si>
  <si>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</si>
  <si>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</si>
  <si>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</si>
  <si>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</si>
  <si>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</si>
  <si>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</si>
  <si>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</si>
  <si>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</si>
  <si>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</si>
  <si>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</si>
  <si>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</si>
  <si>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</si>
  <si>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</si>
  <si>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</si>
  <si>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</si>
  <si>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</si>
  <si>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</si>
  <si>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</si>
  <si>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</si>
  <si>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</si>
  <si>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</si>
  <si>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</si>
  <si>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</si>
  <si>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</si>
  <si>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</si>
  <si>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</si>
  <si>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</si>
  <si>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</si>
  <si>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</si>
  <si>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</si>
  <si>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</si>
  <si>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</si>
  <si>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</si>
  <si>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</si>
  <si>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</si>
  <si>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</si>
  <si>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</si>
  <si>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</si>
  <si>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</si>
  <si>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</si>
  <si>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</si>
  <si>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</si>
  <si>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</si>
  <si>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</si>
  <si>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</si>
  <si>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</si>
  <si>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</si>
  <si>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</si>
  <si>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</si>
  <si>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</si>
  <si>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</si>
  <si>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</si>
  <si>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</si>
  <si>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</si>
  <si>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</si>
  <si>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</si>
  <si>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</si>
  <si>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</si>
  <si>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</si>
  <si>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</si>
  <si>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</si>
  <si>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</si>
  <si>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</si>
  <si>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</si>
  <si>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</si>
  <si>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</si>
  <si>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</si>
  <si>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</si>
  <si>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</si>
  <si>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</si>
  <si>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</si>
  <si>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</si>
  <si>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</si>
  <si>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</si>
  <si>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</si>
  <si>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</si>
  <si>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</si>
  <si>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</si>
  <si>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</si>
  <si>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</si>
  <si>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</si>
  <si>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</si>
  <si>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</si>
  <si>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</si>
  <si>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</si>
  <si>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</si>
  <si>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</si>
  <si>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</si>
  <si>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</si>
  <si>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</si>
  <si>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</si>
  <si>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</si>
  <si>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</si>
  <si>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</si>
  <si>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</si>
  <si>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</si>
  <si>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</si>
  <si>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</si>
  <si>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</si>
  <si>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</si>
  <si>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</si>
  <si>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</si>
  <si>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</si>
  <si>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</si>
  <si>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</si>
  <si>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</si>
  <si>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</si>
  <si>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</si>
  <si>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</si>
  <si>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</si>
  <si>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</si>
  <si>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</si>
  <si>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</si>
  <si>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</si>
  <si>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</si>
  <si>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</si>
  <si>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</si>
  <si>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</si>
  <si>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</si>
  <si>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</si>
  <si>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</si>
  <si>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</si>
  <si>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</si>
  <si>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</si>
  <si>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</si>
  <si>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</si>
  <si>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</si>
  <si>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</si>
  <si>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</si>
  <si>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</si>
  <si>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</si>
  <si>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</si>
  <si>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</si>
  <si>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</si>
  <si>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</si>
  <si>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</si>
  <si>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</si>
  <si>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</si>
  <si>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</si>
  <si>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</si>
  <si>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</si>
  <si>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</si>
  <si>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</si>
  <si>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</si>
  <si>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</si>
  <si>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</si>
  <si>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</si>
  <si>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</si>
  <si>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</si>
  <si>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</si>
  <si>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</si>
  <si>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</si>
  <si>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</si>
  <si>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</si>
  <si>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</si>
  <si>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</si>
  <si>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</si>
  <si>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</si>
  <si>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</si>
  <si>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</si>
  <si>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</si>
  <si>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</si>
  <si>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</si>
  <si>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</si>
  <si>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</si>
  <si>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</si>
  <si>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</si>
  <si>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</si>
  <si>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</si>
  <si>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</si>
  <si>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</si>
  <si>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</si>
  <si>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</si>
  <si>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</si>
  <si>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</si>
  <si>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</si>
  <si>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</si>
  <si>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</si>
  <si>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</si>
  <si>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</si>
  <si>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</si>
  <si>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</si>
  <si>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</si>
  <si>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</si>
  <si>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</si>
  <si>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</si>
  <si>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</si>
  <si>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</si>
  <si>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</si>
  <si>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</si>
  <si>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</si>
  <si>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</si>
  <si>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</si>
  <si>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</si>
  <si>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</si>
  <si>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</si>
  <si>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</si>
  <si>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</si>
  <si>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</si>
  <si>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</si>
  <si>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</si>
  <si>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</si>
  <si>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</si>
  <si>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</si>
  <si>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</si>
  <si>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</si>
  <si>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</si>
  <si>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</si>
  <si>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</si>
  <si>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</si>
  <si>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</si>
  <si>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</si>
  <si>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</si>
  <si>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</si>
  <si>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</si>
  <si>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</si>
  <si>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</si>
  <si>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</si>
  <si>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</si>
  <si>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</si>
  <si>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</si>
  <si>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</si>
  <si>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</si>
  <si>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</si>
  <si>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</si>
  <si>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</si>
  <si>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</si>
  <si>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</si>
  <si>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</si>
  <si>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</si>
  <si>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</si>
  <si>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</si>
  <si>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</si>
  <si>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</si>
  <si>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</si>
  <si>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</si>
  <si>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</si>
  <si>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</si>
  <si>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</si>
  <si>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</si>
  <si>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</si>
  <si>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</si>
  <si>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</si>
  <si>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</si>
  <si>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</si>
  <si>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</si>
  <si>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</si>
  <si>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</si>
  <si>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</si>
  <si>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</si>
  <si>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</si>
  <si>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</si>
  <si>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</si>
  <si>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</si>
  <si>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</si>
  <si>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</si>
  <si>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</si>
  <si>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</si>
  <si>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</si>
  <si>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</si>
  <si>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</si>
  <si>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</si>
  <si>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</si>
  <si>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</si>
  <si>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</si>
  <si>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</si>
  <si>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</si>
  <si>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</si>
  <si>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</si>
  <si>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</si>
  <si>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</si>
  <si>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</si>
  <si>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</si>
  <si>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</si>
  <si>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</si>
  <si>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</si>
  <si>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</si>
  <si>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</si>
  <si>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</si>
  <si>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</si>
  <si>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</si>
  <si>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</si>
  <si>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</si>
  <si>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</si>
  <si>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</si>
  <si>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</si>
  <si>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</si>
  <si>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</si>
  <si>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</si>
  <si>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</si>
  <si>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</si>
  <si>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</si>
  <si>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</si>
  <si>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</si>
  <si>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</si>
  <si>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</si>
  <si>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</si>
  <si>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</si>
  <si>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</si>
  <si>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</si>
  <si>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</si>
  <si>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</si>
  <si>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</si>
  <si>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</si>
  <si>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</si>
  <si>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</si>
  <si>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</si>
  <si>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</si>
  <si>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</si>
  <si>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</si>
  <si>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</si>
  <si>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</si>
  <si>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</si>
  <si>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</si>
  <si>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</si>
  <si>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</si>
  <si>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</si>
  <si>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</si>
  <si>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</si>
  <si>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</si>
  <si>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</si>
  <si>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</si>
  <si>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</si>
  <si>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</si>
  <si>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</si>
  <si>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</si>
  <si>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</si>
  <si>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</si>
  <si>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</si>
  <si>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</si>
  <si>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</si>
  <si>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</si>
  <si>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</si>
  <si>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</si>
  <si>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</si>
  <si>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</si>
  <si>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</si>
  <si>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</si>
  <si>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</si>
  <si>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</si>
  <si>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</si>
  <si>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</si>
  <si>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</si>
  <si>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</si>
  <si>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</si>
  <si>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</si>
  <si>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</si>
  <si>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</si>
  <si>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</si>
  <si>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</si>
  <si>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</si>
  <si>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</si>
  <si>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</si>
  <si>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</si>
  <si>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</si>
  <si>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</si>
  <si>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</si>
  <si>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</si>
  <si>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</si>
  <si>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</si>
  <si>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</si>
  <si>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</si>
  <si>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</si>
  <si>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</si>
  <si>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</si>
  <si>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</si>
  <si>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</si>
  <si>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</si>
  <si>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</si>
  <si>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</si>
  <si>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</si>
  <si>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</si>
  <si>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</si>
  <si>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</si>
  <si>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</si>
  <si>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</si>
  <si>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</si>
  <si>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</si>
  <si>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</si>
  <si>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</si>
  <si>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</si>
  <si>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</si>
  <si>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</si>
  <si>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</si>
  <si>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</si>
  <si>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</si>
  <si>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</si>
  <si>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</si>
  <si>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</si>
  <si>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</si>
  <si>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</si>
  <si>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</si>
  <si>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</si>
  <si>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</si>
  <si>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</si>
  <si>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</si>
  <si>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</si>
  <si>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</si>
  <si>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</si>
  <si>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</si>
  <si>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</si>
  <si>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</si>
  <si>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</si>
  <si>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</si>
  <si>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</si>
  <si>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</si>
  <si>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</si>
  <si>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</si>
  <si>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</si>
  <si>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</si>
  <si>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</si>
  <si>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</si>
  <si>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</si>
  <si>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</si>
  <si>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</si>
  <si>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</si>
  <si>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</si>
  <si>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</si>
  <si>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</si>
  <si>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</si>
  <si>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</si>
  <si>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</si>
  <si>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</si>
  <si>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</si>
  <si>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</si>
  <si>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</si>
  <si>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</si>
  <si>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</si>
  <si>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</si>
  <si>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</si>
  <si>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</si>
  <si>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</si>
  <si>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</si>
  <si>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</si>
  <si>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</si>
  <si>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</si>
  <si>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</si>
  <si>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</si>
  <si>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</si>
  <si>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</si>
  <si>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</si>
  <si>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</si>
  <si>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</si>
  <si>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</si>
  <si>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</si>
  <si>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</si>
  <si>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</si>
  <si>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</si>
  <si>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</si>
  <si>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</si>
  <si>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</si>
  <si>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</si>
  <si>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</si>
  <si>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</si>
  <si>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</si>
  <si>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</si>
  <si>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</si>
  <si>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</si>
  <si>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</si>
  <si>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</si>
  <si>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</si>
  <si>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</si>
  <si>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</si>
  <si>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</si>
  <si>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</si>
  <si>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</si>
  <si>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</si>
  <si>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</si>
  <si>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</si>
  <si>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</si>
  <si>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</si>
  <si>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</si>
  <si>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</si>
  <si>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</si>
  <si>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</si>
  <si>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</si>
  <si>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</si>
  <si>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</si>
  <si>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</si>
  <si>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</si>
  <si>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</si>
  <si>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</si>
  <si>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</si>
  <si>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</si>
  <si>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</si>
  <si>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</si>
  <si>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</si>
  <si>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</si>
  <si>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</si>
  <si>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</si>
  <si>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</si>
  <si>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</si>
  <si>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</si>
  <si>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</si>
  <si>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</si>
  <si>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</si>
  <si>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</si>
  <si>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</si>
  <si>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</si>
  <si>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</si>
  <si>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</si>
  <si>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</si>
  <si>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</si>
  <si>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</si>
  <si>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</si>
  <si>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</si>
  <si>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</si>
  <si>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</si>
  <si>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</si>
  <si>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</si>
  <si>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</si>
  <si>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</si>
  <si>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</si>
  <si>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</si>
  <si>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</si>
  <si>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</si>
  <si>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</si>
  <si>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</si>
  <si>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</si>
  <si>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</si>
  <si>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</si>
  <si>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</si>
  <si>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</si>
  <si>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</si>
  <si>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</si>
  <si>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</si>
  <si>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</si>
  <si>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</si>
  <si>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</si>
  <si>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</si>
  <si>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</si>
  <si>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</si>
  <si>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</si>
  <si>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</si>
  <si>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</si>
  <si>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</si>
  <si>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</si>
  <si>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</si>
  <si>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</si>
  <si>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</si>
  <si>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</si>
  <si>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</si>
  <si>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</si>
  <si>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</si>
  <si>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</si>
  <si>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</si>
  <si>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</si>
  <si>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</si>
  <si>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</si>
  <si>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</si>
  <si>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</si>
  <si>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</si>
  <si>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</si>
  <si>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</si>
  <si>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</si>
  <si>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</si>
  <si>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</si>
  <si>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</si>
  <si>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</si>
  <si>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</si>
  <si>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</si>
  <si>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</si>
  <si>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</si>
  <si>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</si>
  <si>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</si>
  <si>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</si>
  <si>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</si>
  <si>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</si>
  <si>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</si>
  <si>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</si>
  <si>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</si>
  <si>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</si>
  <si>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</si>
  <si>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</si>
  <si>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</si>
  <si>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</si>
  <si>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</si>
  <si>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</si>
  <si>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</si>
  <si>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</si>
  <si>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</si>
  <si>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</si>
  <si>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</si>
  <si>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</si>
  <si>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</si>
  <si>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</si>
  <si>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</si>
  <si>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</si>
  <si>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</si>
  <si>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</si>
  <si>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</si>
  <si>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</si>
  <si>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</si>
  <si>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</si>
  <si>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</si>
  <si>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</si>
  <si>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</si>
  <si>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</si>
  <si>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</si>
  <si>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</si>
  <si>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</si>
  <si>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</si>
  <si>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</si>
  <si>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</si>
  <si>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</si>
  <si>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</si>
  <si>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</si>
  <si>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</si>
  <si>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</si>
  <si>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</si>
  <si>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</si>
  <si>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</si>
  <si>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</si>
  <si>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</si>
  <si>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</si>
  <si>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</si>
  <si>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</si>
  <si>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</si>
  <si>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</si>
  <si>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</si>
  <si>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</si>
  <si>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</si>
  <si>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</si>
  <si>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</si>
  <si>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</si>
  <si>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</si>
  <si>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</si>
  <si>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</si>
  <si>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</si>
  <si>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</si>
  <si>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</si>
  <si>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</si>
  <si>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</si>
  <si>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</si>
  <si>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</si>
  <si>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</si>
  <si>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</si>
  <si>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</si>
  <si>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</si>
  <si>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</si>
  <si>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</si>
  <si>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</si>
  <si>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</si>
  <si>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</si>
  <si>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</si>
  <si>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</si>
  <si>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</si>
  <si>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</si>
  <si>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</si>
  <si>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</si>
  <si>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</si>
  <si>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</si>
  <si>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</si>
  <si>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</si>
  <si>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</si>
  <si>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</si>
  <si>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</si>
  <si>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</si>
  <si>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</si>
  <si>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</si>
  <si>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</si>
  <si>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</si>
  <si>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</si>
  <si>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</si>
  <si>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</si>
  <si>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</si>
  <si>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</si>
  <si>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</si>
  <si>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</si>
  <si>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</si>
  <si>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</si>
  <si>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</si>
  <si>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</si>
  <si>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</si>
  <si>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</si>
  <si>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</si>
  <si>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</si>
  <si>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</si>
  <si>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</si>
  <si>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</si>
  <si>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</si>
  <si>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</si>
  <si>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</si>
  <si>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</si>
  <si>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</si>
  <si>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</si>
  <si>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</si>
  <si>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</si>
  <si>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</si>
  <si>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</si>
  <si>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</si>
  <si>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</si>
  <si>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</si>
  <si>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</si>
  <si>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</si>
  <si>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</si>
  <si>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</si>
  <si>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</si>
  <si>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</si>
  <si>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</si>
  <si>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</si>
  <si>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</si>
  <si>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</si>
  <si>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</si>
  <si>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</si>
  <si>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</si>
  <si>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</si>
  <si>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</si>
  <si>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</si>
  <si>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</si>
  <si>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</si>
  <si>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</si>
  <si>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</si>
  <si>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</si>
  <si>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</si>
  <si>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</si>
  <si>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</si>
  <si>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</si>
  <si>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</si>
  <si>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</si>
  <si>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</si>
  <si>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</si>
  <si>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</si>
  <si>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</si>
  <si>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</si>
  <si>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</si>
  <si>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</si>
  <si>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</si>
  <si>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</si>
  <si>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</si>
  <si>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</si>
  <si>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</si>
  <si>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</si>
  <si>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</si>
  <si>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</si>
  <si>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</si>
  <si>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</si>
  <si>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</si>
  <si>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</si>
  <si>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</si>
  <si>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</si>
  <si>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</si>
  <si>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</si>
  <si>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</si>
  <si>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</si>
  <si>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</si>
  <si>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</si>
  <si>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</si>
  <si>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</si>
  <si>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</si>
  <si>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</si>
  <si>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</si>
  <si>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</si>
  <si>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</si>
  <si>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</si>
  <si>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</si>
  <si>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</si>
  <si>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</si>
  <si>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</si>
  <si>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</si>
  <si>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</si>
  <si>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</si>
  <si>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</si>
  <si>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</si>
  <si>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</si>
  <si>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</si>
  <si>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</si>
  <si>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</si>
  <si>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</si>
  <si>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</si>
  <si>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</si>
  <si>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</si>
  <si>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</si>
  <si>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</si>
  <si>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</si>
  <si>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</si>
  <si>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</si>
  <si>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</si>
  <si>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</si>
  <si>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</si>
  <si>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</si>
  <si>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</si>
  <si>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</si>
  <si>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</si>
  <si>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</si>
  <si>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</si>
  <si>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</si>
  <si>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</si>
  <si>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</si>
  <si>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</si>
  <si>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</si>
  <si>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</si>
  <si>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</si>
  <si>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</si>
  <si>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</si>
  <si>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</si>
  <si>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</si>
  <si>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</si>
  <si>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</si>
  <si>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</si>
  <si>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</si>
  <si>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</si>
  <si>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</si>
  <si>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</si>
  <si>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</si>
  <si>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</si>
  <si>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</si>
  <si>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</si>
  <si>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</si>
  <si>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</si>
  <si>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</si>
  <si>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</si>
  <si>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</si>
  <si>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</si>
  <si>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</si>
  <si>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</si>
  <si>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</si>
  <si>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</si>
  <si>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</si>
  <si>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</si>
  <si>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</si>
  <si>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</si>
  <si>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</si>
  <si>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</si>
  <si>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</si>
  <si>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</si>
  <si>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</si>
  <si>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</si>
  <si>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</si>
  <si>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</si>
  <si>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</si>
  <si>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</si>
  <si>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</si>
  <si>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</si>
  <si>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</si>
  <si>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</si>
  <si>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</si>
  <si>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</si>
  <si>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</si>
  <si>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</si>
  <si>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</si>
  <si>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</si>
  <si>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</si>
  <si>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</si>
  <si>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</si>
  <si>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</si>
  <si>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</si>
  <si>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</si>
  <si>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</si>
  <si>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</si>
  <si>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</si>
  <si>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</si>
  <si>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</si>
  <si>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</si>
  <si>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</si>
  <si>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</si>
  <si>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</si>
  <si>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</si>
  <si>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</si>
  <si>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</si>
  <si>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</si>
  <si>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</si>
  <si>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</si>
  <si>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</si>
  <si>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</si>
  <si>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</si>
  <si>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</si>
  <si>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</si>
  <si>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</si>
  <si>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</si>
  <si>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</si>
  <si>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</si>
  <si>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</si>
  <si>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</si>
  <si>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</si>
  <si>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</si>
  <si>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</si>
  <si>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</si>
  <si>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</si>
  <si>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</si>
  <si>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</si>
  <si>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</si>
  <si>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</si>
  <si>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</si>
  <si>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</si>
  <si>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</si>
  <si>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</si>
  <si>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</si>
  <si>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</si>
  <si>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</si>
  <si>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</si>
  <si>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</si>
  <si>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</si>
  <si>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</si>
  <si>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</si>
  <si>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</si>
  <si>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</si>
  <si>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</si>
  <si>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</si>
  <si>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</si>
  <si>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</si>
  <si>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</si>
  <si>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</si>
  <si>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</si>
  <si>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</si>
  <si>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</si>
  <si>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</si>
  <si>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</si>
  <si>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</si>
  <si>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</si>
  <si>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</si>
  <si>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</si>
  <si>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</si>
  <si>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</si>
  <si>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</si>
  <si>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</si>
  <si>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</si>
  <si>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</si>
  <si>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</si>
  <si>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</si>
  <si>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</si>
  <si>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</si>
  <si>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</si>
  <si>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</si>
  <si>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</si>
  <si>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</si>
  <si>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</si>
  <si>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</si>
  <si>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</si>
  <si>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</si>
  <si>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</si>
  <si>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</si>
  <si>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</si>
  <si>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</si>
  <si>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</si>
  <si>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</si>
  <si>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</si>
  <si>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</si>
  <si>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</si>
  <si>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</si>
  <si>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</si>
  <si>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</si>
  <si>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</si>
  <si>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</si>
  <si>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</si>
  <si>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</si>
  <si>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</si>
  <si>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</si>
  <si>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</si>
  <si>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</si>
  <si>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</si>
  <si>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</si>
  <si>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</si>
  <si>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</si>
  <si>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</si>
  <si>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</si>
  <si>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</si>
  <si>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</si>
  <si>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</si>
  <si>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</si>
  <si>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</si>
  <si>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</si>
  <si>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</si>
  <si>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</si>
  <si>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</si>
  <si>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</si>
  <si>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</si>
  <si>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</si>
  <si>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</si>
  <si>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</si>
  <si>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</si>
  <si>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</si>
  <si>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</si>
  <si>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</si>
  <si>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</si>
  <si>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</si>
  <si>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</si>
  <si>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</si>
  <si>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</si>
  <si>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</si>
  <si>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</si>
  <si>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</si>
  <si>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</si>
  <si>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</si>
  <si>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</si>
  <si>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</si>
  <si>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</si>
  <si>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</si>
  <si>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</si>
  <si>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</si>
  <si>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</si>
  <si>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</si>
  <si>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</si>
  <si>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</si>
  <si>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</si>
  <si>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</si>
  <si>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</si>
  <si>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</si>
  <si>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</si>
  <si>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</si>
  <si>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</si>
  <si>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</si>
  <si>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</si>
  <si>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</si>
  <si>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</si>
  <si>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</si>
  <si>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</si>
  <si>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</si>
  <si>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</si>
  <si>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</si>
  <si>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</si>
  <si>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</si>
  <si>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</si>
  <si>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</si>
  <si>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</si>
  <si>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</si>
  <si>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</si>
  <si>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</si>
  <si>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</si>
  <si>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</si>
  <si>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</si>
  <si>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</si>
  <si>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</si>
  <si>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</si>
  <si>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</si>
  <si>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</si>
  <si>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</si>
  <si>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</si>
  <si>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</si>
  <si>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</si>
  <si>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</si>
  <si>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</si>
  <si>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</si>
  <si>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</si>
  <si>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</si>
  <si>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</si>
  <si>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</si>
  <si>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</si>
  <si>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</si>
  <si>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</si>
  <si>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</si>
  <si>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</si>
  <si>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</si>
  <si>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</si>
  <si>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</si>
  <si>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</si>
  <si>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</si>
  <si>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</si>
  <si>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</si>
  <si>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</si>
  <si>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</si>
  <si>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</si>
  <si>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</si>
  <si>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</si>
  <si>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</si>
  <si>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</si>
  <si>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</si>
  <si>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</si>
  <si>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</si>
  <si>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</si>
  <si>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</si>
  <si>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</si>
  <si>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</si>
  <si>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</si>
  <si>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</si>
  <si>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</si>
  <si>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</si>
  <si>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</si>
  <si>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</si>
  <si>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</si>
  <si>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</si>
  <si>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</si>
  <si>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</si>
  <si>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</si>
  <si>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</si>
  <si>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</si>
  <si>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</si>
  <si>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</si>
  <si>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</si>
  <si>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</si>
  <si>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</si>
  <si>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</si>
  <si>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</si>
  <si>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</si>
  <si>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</si>
  <si>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</si>
  <si>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</si>
  <si>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</si>
  <si>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</si>
  <si>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</si>
  <si>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</si>
  <si>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</si>
  <si>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</si>
  <si>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</si>
  <si>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</si>
  <si>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</si>
  <si>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</si>
  <si>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</si>
  <si>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</si>
  <si>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</si>
  <si>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</si>
  <si>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</si>
  <si>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</si>
  <si>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</si>
  <si>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</si>
  <si>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</si>
  <si>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</si>
  <si>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</si>
  <si>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</si>
  <si>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</si>
  <si>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</si>
  <si>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</si>
  <si>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</si>
  <si>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</si>
  <si>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</si>
  <si>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</si>
  <si>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</si>
  <si>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</si>
  <si>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</si>
  <si>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</si>
  <si>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</si>
  <si>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</si>
  <si>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</si>
  <si>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</si>
  <si>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</si>
  <si>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</si>
  <si>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</si>
  <si>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</si>
  <si>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</si>
  <si>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</si>
  <si>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</si>
  <si>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</si>
  <si>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</si>
  <si>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</si>
  <si>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</si>
  <si>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</si>
  <si>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</si>
  <si>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</si>
  <si>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</si>
  <si>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</si>
  <si>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</si>
  <si>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</si>
  <si>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</si>
  <si>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</si>
  <si>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</si>
  <si>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</si>
  <si>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</si>
  <si>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</si>
  <si>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</si>
  <si>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</si>
  <si>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</si>
  <si>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</si>
  <si>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</si>
  <si>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</si>
  <si>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</si>
  <si>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</si>
  <si>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</si>
  <si>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</si>
  <si>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</si>
  <si>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</si>
  <si>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</si>
  <si>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</si>
  <si>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</si>
  <si>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</si>
  <si>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</si>
  <si>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</si>
  <si>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</si>
  <si>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</si>
  <si>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</si>
  <si>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</si>
  <si>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</si>
  <si>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</si>
  <si>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</si>
  <si>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</si>
  <si>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</si>
  <si>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</si>
  <si>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</si>
  <si>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</si>
  <si>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</si>
  <si>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</si>
  <si>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</si>
  <si>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</si>
  <si>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</si>
  <si>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</si>
  <si>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</si>
  <si>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</si>
  <si>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</si>
  <si>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</si>
  <si>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</si>
  <si>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</si>
  <si>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</si>
  <si>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</si>
  <si>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</si>
  <si>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</si>
  <si>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</si>
  <si>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</si>
  <si>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</si>
  <si>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</si>
  <si>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</si>
  <si>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</si>
  <si>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</si>
  <si>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</si>
  <si>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</si>
  <si>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</si>
  <si>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</si>
  <si>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</si>
  <si>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</si>
  <si>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</si>
  <si>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</si>
  <si>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</si>
  <si>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</si>
  <si>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</si>
  <si>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</si>
  <si>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</si>
  <si>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</si>
  <si>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</si>
  <si>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</si>
  <si>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</si>
  <si>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</si>
  <si>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</si>
  <si>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</si>
  <si>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</si>
  <si>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</si>
  <si>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</si>
  <si>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</si>
  <si>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</si>
  <si>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</si>
  <si>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</si>
  <si>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</si>
  <si>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</si>
  <si>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</si>
  <si>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</si>
  <si>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</si>
  <si>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</si>
  <si>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</si>
  <si>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</si>
  <si>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</si>
  <si>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</si>
  <si>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</si>
  <si>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</si>
  <si>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</si>
  <si>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</si>
  <si>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</si>
  <si>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</si>
  <si>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</si>
  <si>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</si>
  <si>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</si>
  <si>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</si>
  <si>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</si>
  <si>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</si>
  <si>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</si>
  <si>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</si>
  <si>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</si>
  <si>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</si>
  <si>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</si>
  <si>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</si>
  <si>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</si>
  <si>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</si>
  <si>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</si>
  <si>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</si>
  <si>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</si>
  <si>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</si>
  <si>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</si>
  <si>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</si>
  <si>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</si>
  <si>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</si>
  <si>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</si>
  <si>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</si>
  <si>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</si>
  <si>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</si>
  <si>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</si>
  <si>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</si>
  <si>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</si>
  <si>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</si>
  <si>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</si>
  <si>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</si>
  <si>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</si>
  <si>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</si>
  <si>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</si>
  <si>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</si>
  <si>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</si>
  <si>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</si>
  <si>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</si>
  <si>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</si>
  <si>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</si>
  <si>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</si>
  <si>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</si>
  <si>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</si>
  <si>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</si>
  <si>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</si>
  <si>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</si>
  <si>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</si>
  <si>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</si>
  <si>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</si>
  <si>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</si>
  <si>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</si>
  <si>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</si>
  <si>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</si>
  <si>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</si>
  <si>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</si>
  <si>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</si>
  <si>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</si>
  <si>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</si>
  <si>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</si>
  <si>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</si>
  <si>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</si>
  <si>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</si>
  <si>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</si>
  <si>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</si>
  <si>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</si>
  <si>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</si>
  <si>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</si>
  <si>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</si>
  <si>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</si>
  <si>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</si>
  <si>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</si>
  <si>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</si>
  <si>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</si>
  <si>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</si>
  <si>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</si>
  <si>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</si>
  <si>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</si>
  <si>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</si>
  <si>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</si>
  <si>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</si>
  <si>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</si>
  <si>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</si>
  <si>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</si>
  <si>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</si>
  <si>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</si>
  <si>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</si>
  <si>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</si>
  <si>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</si>
  <si>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</si>
  <si>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</si>
  <si>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</si>
  <si>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</si>
  <si>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</si>
  <si>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</si>
  <si>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</si>
  <si>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</si>
  <si>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</si>
  <si>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</si>
  <si>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</si>
  <si>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</si>
  <si>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</si>
  <si>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</si>
  <si>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</si>
  <si>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</si>
  <si>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</si>
  <si>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</si>
  <si>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</si>
  <si>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</si>
  <si>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</si>
  <si>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</si>
  <si>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</si>
  <si>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</si>
  <si>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</si>
  <si>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</si>
  <si>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</si>
  <si>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</si>
  <si>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</si>
  <si>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</si>
  <si>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</si>
  <si>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</si>
  <si>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</si>
  <si>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</si>
  <si>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</si>
  <si>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</si>
  <si>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</si>
  <si>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</si>
  <si>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</si>
  <si>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</si>
  <si>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</si>
  <si>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</si>
  <si>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</si>
  <si>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</si>
  <si>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</si>
  <si>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</si>
  <si>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</si>
  <si>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</si>
  <si>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</si>
  <si>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</si>
  <si>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</si>
  <si>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</si>
  <si>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</si>
  <si>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</si>
  <si>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</si>
  <si>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</si>
  <si>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</si>
  <si>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</si>
  <si>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</si>
  <si>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</si>
  <si>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</si>
  <si>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</si>
  <si>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</si>
  <si>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</si>
  <si>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</si>
  <si>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</si>
  <si>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</si>
  <si>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</si>
  <si>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</si>
  <si>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</si>
  <si>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</si>
  <si>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</si>
  <si>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</si>
  <si>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</si>
  <si>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</si>
  <si>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</si>
  <si>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</si>
  <si>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</si>
  <si>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</si>
  <si>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</si>
  <si>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</si>
  <si>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</si>
  <si>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</si>
  <si>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</si>
  <si>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</si>
  <si>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</si>
  <si>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</si>
  <si>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</si>
  <si>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</si>
  <si>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</si>
  <si>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</si>
  <si>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</si>
  <si>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</si>
  <si>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</si>
  <si>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</si>
  <si>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</si>
  <si>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</si>
  <si>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</si>
  <si>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</si>
  <si>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</si>
  <si>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</si>
  <si>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</si>
  <si>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</si>
  <si>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</si>
  <si>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</si>
  <si>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</si>
  <si>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</si>
  <si>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</si>
  <si>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</si>
  <si>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</si>
  <si>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</si>
  <si>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</si>
  <si>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</si>
  <si>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</si>
  <si>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</si>
  <si>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</si>
  <si>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</si>
  <si>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</si>
  <si>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</si>
  <si>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</si>
  <si>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</si>
  <si>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</si>
  <si>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</si>
  <si>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</si>
  <si>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</si>
  <si>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</si>
  <si>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</si>
  <si>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</si>
  <si>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</si>
  <si>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</si>
  <si>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</si>
  <si>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</si>
  <si>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</si>
  <si>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</si>
  <si>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</si>
  <si>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</si>
  <si>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</si>
  <si>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</si>
  <si>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</si>
  <si>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</si>
  <si>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</si>
  <si>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</si>
  <si>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</si>
  <si>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</si>
  <si>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</si>
  <si>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</si>
  <si>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</si>
  <si>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</si>
  <si>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</si>
  <si>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</si>
  <si>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</si>
  <si>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</si>
  <si>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</si>
  <si>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</si>
  <si>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</si>
  <si>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</si>
  <si>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</si>
  <si>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</si>
  <si>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</si>
  <si>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</si>
  <si>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</si>
  <si>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</si>
  <si>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</si>
  <si>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</si>
  <si>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</si>
  <si>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</si>
  <si>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</si>
  <si>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</si>
  <si>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</si>
  <si>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</si>
  <si>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</si>
  <si>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</si>
  <si>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</si>
  <si>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</si>
  <si>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</si>
  <si>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</si>
  <si>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</si>
  <si>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</si>
  <si>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</si>
  <si>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</si>
  <si>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</si>
  <si>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</si>
  <si>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</si>
  <si>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</si>
  <si>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</si>
  <si>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</si>
  <si>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</si>
  <si>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</si>
  <si>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</si>
  <si>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</si>
  <si>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</si>
  <si>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</si>
  <si>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</si>
  <si>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</si>
  <si>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</si>
  <si>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</si>
  <si>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</si>
  <si>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</si>
  <si>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</si>
  <si>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</si>
  <si>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</si>
  <si>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</si>
  <si>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</si>
  <si>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</si>
  <si>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</si>
  <si>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</si>
  <si>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</si>
  <si>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</si>
  <si>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</si>
  <si>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</si>
  <si>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</si>
  <si>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</si>
  <si>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</si>
  <si>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</si>
  <si>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</si>
  <si>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</si>
  <si>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</si>
  <si>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</si>
  <si>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</si>
  <si>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</si>
  <si>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</si>
  <si>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</si>
  <si>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</si>
  <si>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</si>
  <si>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</si>
  <si>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</si>
  <si>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</si>
  <si>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</si>
  <si>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</si>
  <si>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</si>
  <si>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</si>
  <si>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</si>
  <si>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</si>
  <si>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</si>
  <si>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</si>
  <si>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</si>
  <si>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</si>
  <si>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</si>
  <si>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</si>
  <si>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</si>
  <si>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</si>
  <si>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</si>
  <si>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</si>
  <si>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</si>
  <si>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</si>
  <si>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</si>
  <si>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</si>
  <si>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</si>
  <si>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</si>
  <si>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</si>
  <si>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</si>
  <si>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</si>
  <si>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</si>
  <si>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</si>
  <si>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</si>
  <si>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</si>
  <si>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</si>
  <si>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</si>
  <si>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</si>
  <si>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</si>
  <si>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</si>
  <si>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</si>
  <si>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</si>
  <si>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</si>
  <si>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</si>
  <si>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</si>
  <si>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</si>
  <si>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</si>
  <si>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</si>
  <si>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</si>
  <si>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</si>
  <si>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</si>
  <si>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</si>
  <si>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</si>
  <si>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</si>
  <si>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</si>
  <si>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</si>
  <si>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</si>
  <si>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</si>
  <si>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</si>
  <si>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</si>
  <si>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</si>
  <si>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</si>
  <si>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</si>
  <si>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</si>
  <si>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</si>
  <si>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</si>
  <si>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</si>
  <si>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</si>
  <si>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</si>
  <si>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</si>
  <si>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</si>
  <si>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</si>
  <si>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</si>
  <si>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</si>
  <si>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</si>
  <si>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</si>
  <si>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</si>
  <si>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</si>
  <si>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</si>
  <si>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</si>
  <si>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</si>
  <si>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</si>
  <si>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</si>
  <si>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</si>
  <si>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</si>
  <si>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</si>
  <si>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</si>
  <si>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</si>
  <si>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</si>
  <si>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</si>
  <si>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</si>
  <si>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</si>
  <si>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</si>
  <si>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</si>
  <si>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</si>
  <si>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</si>
  <si>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</si>
  <si>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</si>
  <si>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</si>
  <si>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</si>
  <si>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</si>
  <si>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</si>
  <si>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</si>
  <si>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</si>
  <si>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</si>
  <si>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</si>
  <si>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</si>
  <si>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</si>
  <si>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</si>
  <si>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</si>
  <si>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</si>
  <si>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</si>
  <si>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</si>
  <si>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</si>
  <si>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</si>
  <si>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</si>
  <si>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</si>
  <si>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</si>
  <si>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</si>
  <si>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</si>
  <si>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</si>
  <si>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</si>
  <si>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</si>
  <si>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</si>
  <si>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</si>
  <si>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</si>
  <si>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</si>
  <si>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</si>
  <si>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</si>
  <si>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</si>
  <si>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</si>
  <si>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</si>
  <si>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</si>
  <si>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</si>
  <si>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</si>
  <si>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</si>
  <si>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</si>
  <si>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</si>
  <si>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</si>
  <si>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</si>
  <si>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</si>
  <si>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</si>
  <si>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</si>
  <si>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</si>
  <si>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</si>
  <si>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</si>
  <si>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</si>
  <si>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</si>
  <si>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</si>
  <si>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</si>
  <si>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</si>
  <si>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</si>
  <si>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</si>
  <si>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</si>
  <si>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</si>
  <si>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</si>
  <si>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</si>
  <si>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</si>
  <si>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</si>
  <si>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</si>
  <si>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</si>
  <si>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</si>
  <si>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</si>
  <si>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</si>
  <si>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</si>
  <si>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</si>
  <si>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</si>
  <si>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</si>
  <si>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</si>
  <si>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</si>
  <si>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</si>
  <si>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</si>
  <si>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</si>
  <si>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</si>
  <si>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</si>
  <si>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</si>
  <si>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</si>
  <si>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</si>
  <si>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</si>
  <si>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</si>
  <si>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</si>
  <si>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</si>
  <si>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</si>
  <si>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</si>
  <si>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</si>
  <si>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</si>
  <si>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</si>
  <si>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</si>
  <si>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</si>
  <si>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</si>
  <si>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</si>
  <si>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</si>
  <si>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</si>
  <si>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</si>
  <si>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</si>
  <si>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</si>
  <si>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</si>
  <si>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</si>
  <si>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</si>
  <si>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</si>
  <si>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</si>
  <si>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</si>
  <si>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</si>
  <si>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</si>
  <si>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</si>
  <si>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</si>
  <si>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</si>
  <si>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</si>
  <si>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</si>
  <si>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</si>
  <si>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</si>
  <si>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</si>
  <si>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</si>
  <si>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</si>
  <si>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</si>
  <si>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</si>
  <si>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</si>
  <si>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</si>
  <si>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</si>
  <si>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</si>
  <si>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</si>
  <si>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</si>
  <si>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</si>
  <si>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</si>
  <si>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</si>
  <si>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</si>
  <si>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</si>
  <si>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</si>
  <si>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</si>
  <si>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</si>
  <si>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</si>
  <si>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</si>
  <si>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</si>
  <si>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</si>
  <si>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</si>
  <si>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</si>
  <si>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</si>
  <si>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</si>
  <si>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</si>
  <si>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</si>
  <si>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</si>
  <si>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</si>
  <si>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</si>
  <si>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</si>
  <si>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</si>
  <si>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</si>
  <si>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</si>
  <si>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</si>
  <si>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</si>
  <si>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</si>
  <si>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</si>
  <si>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</si>
  <si>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</si>
  <si>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</si>
  <si>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</si>
  <si>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</si>
  <si>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</si>
  <si>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</si>
  <si>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</si>
  <si>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</si>
  <si>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</si>
  <si>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</si>
  <si>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</si>
  <si>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</si>
  <si>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</si>
  <si>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</si>
  <si>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</si>
  <si>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</si>
  <si>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</si>
  <si>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</si>
  <si>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</si>
  <si>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</si>
  <si>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</si>
  <si>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</si>
  <si>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</si>
  <si>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</si>
  <si>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</si>
  <si>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</si>
  <si>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</si>
  <si>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</si>
  <si>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</si>
  <si>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</si>
  <si>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</si>
  <si>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</si>
  <si>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</si>
  <si>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</si>
  <si>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</si>
  <si>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</si>
  <si>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</si>
  <si>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</si>
  <si>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</si>
  <si>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</si>
  <si>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</si>
  <si>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</si>
  <si>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</si>
  <si>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</si>
  <si>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</si>
  <si>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</si>
  <si>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</si>
  <si>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</si>
  <si>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</si>
  <si>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</si>
  <si>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</si>
  <si>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</si>
  <si>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</si>
  <si>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</si>
  <si>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</si>
  <si>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</si>
  <si>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</si>
  <si>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</si>
  <si>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</si>
  <si>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</si>
  <si>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</si>
  <si>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</si>
  <si>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</si>
  <si>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</si>
  <si>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</si>
  <si>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</si>
  <si>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</si>
  <si>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</si>
  <si>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</si>
  <si>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</si>
  <si>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</si>
  <si>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</si>
  <si>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</si>
  <si>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</si>
  <si>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</si>
  <si>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</si>
  <si>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</si>
  <si>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</si>
  <si>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</si>
  <si>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</si>
  <si>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</si>
  <si>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</si>
  <si>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</si>
  <si>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</si>
  <si>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</si>
  <si>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</si>
  <si>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</si>
  <si>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</si>
  <si>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</si>
  <si>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</si>
  <si>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</si>
  <si>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</si>
  <si>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</si>
  <si>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</si>
  <si>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</si>
  <si>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</si>
  <si>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</si>
  <si>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</si>
  <si>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</si>
  <si>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</si>
  <si>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</si>
  <si>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</si>
  <si>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</si>
  <si>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</si>
  <si>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</si>
  <si>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</si>
  <si>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</si>
  <si>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</si>
  <si>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</si>
  <si>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</si>
  <si>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</si>
  <si>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</si>
  <si>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</si>
  <si>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</si>
  <si>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</si>
  <si>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</si>
  <si>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</si>
  <si>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</si>
  <si>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</si>
  <si>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</si>
  <si>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</si>
  <si>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</si>
  <si>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</si>
  <si>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</si>
  <si>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</si>
  <si>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</si>
  <si>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</si>
  <si>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</si>
  <si>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</si>
  <si>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</si>
  <si>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</si>
  <si>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</si>
  <si>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</si>
  <si>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</si>
  <si>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</si>
  <si>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</si>
  <si>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</si>
  <si>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</si>
  <si>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</si>
  <si>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</si>
  <si>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</si>
  <si>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</si>
  <si>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</si>
  <si>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</si>
  <si>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</si>
  <si>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</si>
  <si>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</si>
  <si>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</si>
  <si>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</si>
  <si>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</si>
  <si>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</si>
  <si>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</si>
  <si>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</si>
  <si>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</si>
  <si>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</si>
  <si>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</si>
  <si>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</si>
  <si>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</si>
  <si>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</si>
  <si>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</si>
  <si>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</si>
  <si>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</si>
  <si>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</si>
  <si>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</si>
  <si>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</si>
  <si>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</si>
  <si>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</si>
  <si>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</si>
  <si>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</si>
  <si>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</si>
  <si>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</si>
  <si>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</si>
  <si>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</si>
  <si>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</si>
  <si>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</si>
  <si>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</si>
  <si>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</si>
  <si>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</si>
  <si>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</si>
  <si>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</si>
  <si>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</si>
  <si>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</si>
  <si>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</si>
  <si>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</si>
  <si>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</si>
  <si>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</si>
  <si>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</si>
  <si>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</si>
  <si>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</si>
  <si>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</si>
  <si>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</si>
  <si>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</si>
  <si>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</si>
  <si>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</si>
  <si>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</si>
  <si>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</si>
  <si>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</si>
  <si>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</si>
  <si>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</si>
  <si>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</si>
  <si>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</si>
  <si>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</si>
  <si>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</si>
  <si>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</si>
  <si>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</si>
  <si>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</si>
  <si>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</si>
  <si>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</si>
  <si>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</si>
  <si>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</si>
  <si>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</si>
  <si>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</si>
  <si>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</si>
  <si>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</si>
  <si>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</si>
  <si>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</si>
  <si>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</si>
  <si>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</si>
  <si>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</si>
  <si>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</si>
  <si>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</si>
  <si>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</si>
  <si>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</si>
  <si>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</si>
  <si>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</si>
  <si>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</si>
  <si>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</si>
  <si>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</si>
  <si>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</si>
  <si>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</si>
  <si>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</si>
  <si>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</si>
  <si>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</si>
  <si>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</si>
  <si>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</si>
  <si>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</si>
  <si>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</si>
  <si>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</si>
  <si>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</si>
  <si>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</si>
  <si>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</si>
  <si>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</si>
  <si>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</si>
  <si>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</si>
  <si>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</si>
  <si>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</si>
  <si>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</si>
  <si>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</si>
  <si>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</si>
  <si>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</si>
  <si>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</si>
  <si>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</si>
  <si>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</si>
  <si>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</si>
  <si>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</si>
  <si>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</si>
  <si>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</si>
  <si>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</si>
  <si>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</si>
  <si>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</si>
  <si>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</si>
  <si>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</si>
  <si>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</si>
  <si>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</si>
  <si>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</si>
  <si>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</si>
  <si>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</si>
  <si>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</si>
  <si>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</si>
  <si>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</si>
  <si>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</si>
  <si>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</si>
  <si>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</si>
  <si>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</si>
  <si>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</si>
  <si>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</si>
  <si>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</si>
  <si>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</si>
  <si>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</si>
  <si>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</si>
  <si>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</si>
  <si>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</si>
  <si>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</si>
  <si>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</si>
  <si>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</si>
  <si>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</si>
  <si>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</si>
  <si>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</si>
  <si>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</si>
  <si>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</si>
  <si>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</si>
  <si>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</si>
  <si>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</si>
  <si>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</si>
  <si>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</si>
  <si>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</si>
  <si>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</si>
  <si>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</si>
  <si>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</si>
  <si>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</si>
  <si>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</si>
  <si>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</si>
  <si>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</si>
  <si>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</si>
  <si>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</si>
  <si>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</si>
  <si>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</si>
  <si>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</si>
  <si>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</si>
  <si>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</si>
  <si>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</si>
  <si>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</si>
  <si>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</si>
  <si>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</si>
  <si>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</si>
  <si>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</si>
  <si>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</si>
  <si>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</si>
  <si>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</si>
  <si>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</si>
  <si>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</si>
  <si>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</si>
  <si>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</si>
  <si>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</si>
  <si>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</si>
  <si>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</si>
  <si>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</si>
  <si>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</si>
  <si>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</si>
  <si>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</si>
  <si>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</si>
  <si>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</si>
  <si>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</si>
  <si>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</si>
  <si>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</si>
  <si>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</si>
  <si>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</si>
  <si>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</si>
  <si>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</si>
  <si>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</si>
  <si>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</si>
  <si>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</si>
  <si>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</si>
  <si>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</si>
  <si>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</si>
  <si>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</si>
  <si>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</si>
  <si>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</si>
  <si>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</si>
  <si>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</si>
  <si>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</si>
  <si>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</si>
  <si>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</si>
  <si>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</si>
  <si>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</si>
  <si>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</si>
  <si>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</si>
  <si>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</si>
  <si>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</si>
  <si>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</si>
  <si>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</si>
  <si>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</si>
  <si>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</si>
  <si>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</si>
  <si>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</si>
  <si>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</si>
  <si>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</si>
  <si>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</si>
  <si>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</si>
  <si>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</si>
  <si>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</si>
  <si>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</si>
  <si>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</si>
  <si>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</si>
  <si>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</si>
  <si>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</si>
  <si>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</si>
  <si>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</si>
  <si>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</si>
  <si>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</si>
  <si>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</si>
  <si>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</si>
  <si>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</si>
  <si>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</si>
  <si>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</si>
  <si>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</si>
  <si>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</si>
  <si>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</si>
  <si>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</si>
  <si>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</si>
  <si>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</si>
  <si>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</si>
  <si>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</si>
  <si>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</si>
  <si>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</si>
  <si>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</si>
  <si>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</si>
  <si>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</si>
  <si>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</si>
  <si>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</si>
  <si>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</si>
  <si>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</si>
  <si>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</si>
  <si>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</si>
  <si>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</si>
  <si>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</si>
  <si>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</si>
  <si>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</si>
  <si>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</si>
  <si>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</si>
  <si>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</si>
  <si>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</si>
  <si>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</si>
  <si>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</si>
  <si>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</si>
  <si>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</si>
  <si>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</si>
  <si>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</si>
  <si>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</si>
  <si>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</si>
  <si>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</si>
  <si>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</si>
  <si>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</si>
  <si>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</si>
  <si>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</si>
  <si>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</si>
  <si>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</si>
  <si>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</si>
  <si>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</si>
  <si>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</si>
  <si>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</si>
  <si>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</si>
  <si>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</si>
  <si>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</si>
  <si>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</si>
  <si>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</si>
  <si>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</si>
  <si>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</si>
  <si>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</si>
  <si>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</si>
  <si>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</si>
  <si>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</si>
  <si>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</si>
  <si>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</si>
  <si>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</si>
  <si>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</si>
  <si>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</si>
  <si>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</si>
  <si>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</si>
  <si>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</si>
  <si>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</si>
  <si>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</si>
  <si>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</si>
  <si>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</si>
  <si>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</si>
  <si>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</si>
  <si>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</si>
  <si>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</si>
  <si>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</si>
  <si>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</si>
  <si>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</si>
  <si>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</si>
  <si>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</si>
  <si>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</si>
  <si>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</si>
  <si>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</si>
  <si>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</si>
  <si>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</si>
  <si>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</si>
  <si>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</si>
  <si>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</si>
  <si>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</si>
  <si>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</si>
  <si>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</si>
  <si>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</si>
  <si>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</si>
  <si>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</si>
  <si>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</si>
  <si>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</si>
  <si>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</si>
  <si>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</si>
  <si>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</si>
  <si>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</si>
  <si>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</si>
  <si>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</si>
  <si>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</si>
  <si>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</si>
  <si>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</si>
  <si>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</si>
  <si>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</si>
  <si>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</si>
  <si>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</si>
  <si>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</si>
  <si>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</si>
  <si>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</si>
  <si>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</si>
  <si>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</si>
  <si>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</si>
  <si>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</si>
  <si>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</si>
  <si>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</si>
  <si>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</si>
  <si>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</si>
  <si>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</si>
  <si>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</si>
  <si>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</si>
  <si>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</si>
  <si>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</si>
  <si>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</si>
  <si>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</si>
  <si>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</si>
  <si>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</si>
  <si>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</si>
  <si>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</si>
  <si>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</si>
  <si>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</si>
  <si>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</si>
  <si>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</si>
  <si>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</si>
  <si>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</si>
  <si>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</si>
  <si>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</si>
  <si>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</si>
  <si>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</si>
  <si>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</si>
  <si>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</si>
  <si>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</si>
  <si>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</si>
  <si>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</si>
  <si>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</si>
  <si>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</si>
  <si>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</si>
  <si>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</si>
  <si>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</si>
  <si>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</si>
  <si>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</si>
  <si>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</si>
  <si>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</si>
  <si>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</si>
  <si>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</si>
  <si>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</si>
  <si>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</si>
  <si>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</si>
  <si>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</si>
  <si>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</si>
  <si>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</si>
  <si>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</si>
  <si>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</si>
  <si>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</si>
  <si>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</si>
  <si>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</si>
  <si>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</si>
  <si>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</si>
  <si>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</si>
  <si>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</si>
  <si>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</si>
  <si>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</si>
  <si>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</si>
  <si>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</si>
  <si>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</si>
  <si>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</si>
  <si>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</si>
  <si>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</si>
  <si>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</si>
  <si>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</si>
  <si>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</si>
  <si>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</si>
  <si>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</si>
  <si>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</si>
  <si>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</si>
  <si>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</si>
  <si>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</si>
  <si>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</si>
  <si>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</si>
  <si>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</si>
  <si>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</si>
  <si>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</si>
  <si>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</si>
  <si>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</si>
  <si>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</si>
  <si>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</si>
  <si>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</si>
  <si>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</si>
  <si>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</si>
  <si>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</si>
  <si>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</si>
  <si>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</si>
  <si>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</si>
  <si>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</si>
  <si>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</si>
  <si>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</si>
  <si>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</si>
  <si>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</si>
  <si>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</si>
  <si>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</si>
  <si>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</si>
  <si>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</si>
  <si>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</si>
  <si>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</si>
  <si>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</si>
  <si>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</si>
  <si>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</si>
  <si>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</si>
  <si>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</si>
  <si>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</si>
  <si>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</si>
  <si>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</si>
  <si>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</si>
  <si>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</si>
  <si>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</si>
  <si>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</si>
  <si>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</si>
  <si>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</si>
  <si>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</si>
  <si>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</si>
  <si>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</si>
  <si>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</si>
  <si>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</si>
  <si>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</si>
  <si>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</si>
  <si>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</si>
  <si>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</si>
  <si>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</si>
  <si>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</si>
  <si>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</si>
  <si>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</si>
  <si>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</si>
  <si>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</si>
  <si>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</si>
  <si>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</si>
  <si>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</si>
  <si>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</si>
  <si>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</si>
  <si>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</si>
  <si>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</si>
  <si>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</si>
  <si>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</si>
  <si>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</si>
  <si>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</si>
  <si>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</si>
  <si>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</si>
  <si>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</si>
  <si>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</si>
  <si>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</si>
  <si>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</si>
  <si>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</si>
  <si>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</si>
  <si>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</si>
  <si>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</si>
  <si>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</si>
  <si>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</si>
  <si>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</si>
  <si>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</si>
  <si>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</si>
  <si>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</si>
  <si>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</si>
  <si>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</si>
  <si>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</si>
  <si>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</si>
  <si>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</si>
  <si>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</si>
  <si>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</si>
  <si>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</si>
  <si>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</si>
  <si>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</si>
  <si>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</si>
  <si>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</si>
  <si>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</si>
  <si>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</si>
  <si>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</si>
  <si>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</si>
  <si>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</si>
  <si>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</si>
  <si>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</si>
  <si>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</si>
  <si>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</si>
  <si>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</si>
  <si>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</si>
  <si>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</si>
  <si>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</si>
  <si>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</si>
  <si>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</si>
  <si>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</si>
  <si>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</si>
  <si>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</si>
  <si>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</si>
  <si>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</si>
  <si>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</si>
  <si>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</si>
  <si>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</si>
  <si>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</si>
  <si>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</si>
  <si>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</si>
  <si>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</si>
  <si>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</si>
  <si>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</si>
  <si>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</si>
  <si>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</si>
  <si>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</si>
  <si>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</si>
  <si>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</si>
  <si>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</si>
  <si>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</si>
  <si>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</si>
  <si>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</si>
  <si>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</si>
  <si>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</si>
  <si>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</si>
  <si>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</si>
  <si>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</si>
  <si>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</si>
  <si>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</si>
  <si>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</si>
  <si>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</si>
  <si>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</si>
  <si>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</si>
  <si>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</si>
  <si>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</si>
  <si>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</si>
  <si>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</si>
  <si>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</si>
  <si>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</si>
  <si>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</si>
  <si>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</si>
  <si>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</si>
  <si>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</si>
  <si>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</si>
  <si>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</si>
  <si>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</si>
  <si>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</si>
  <si>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</si>
  <si>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</si>
  <si>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</si>
  <si>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</si>
  <si>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</si>
  <si>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</si>
  <si>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</si>
  <si>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</si>
  <si>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</si>
  <si>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</si>
  <si>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</si>
  <si>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</si>
  <si>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</si>
  <si>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</si>
  <si>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</si>
  <si>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</si>
  <si>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</si>
  <si>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</si>
  <si>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</si>
  <si>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</si>
  <si>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</si>
  <si>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</si>
  <si>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</si>
  <si>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</si>
  <si>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</si>
  <si>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</si>
  <si>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</si>
  <si>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</si>
  <si>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</si>
  <si>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</si>
  <si>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</si>
  <si>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</si>
  <si>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</si>
  <si>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</si>
  <si>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</si>
  <si>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</si>
  <si>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</si>
  <si>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</si>
  <si>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</si>
  <si>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</si>
  <si>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</si>
  <si>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</si>
  <si>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</si>
  <si>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</si>
  <si>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</si>
  <si>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</si>
  <si>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</si>
  <si>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</si>
  <si>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</si>
  <si>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</si>
  <si>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</si>
  <si>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</si>
  <si>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</si>
  <si>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</si>
  <si>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</si>
  <si>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</si>
  <si>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</si>
  <si>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</si>
  <si>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</si>
  <si>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</si>
  <si>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</si>
  <si>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</si>
  <si>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</si>
  <si>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</si>
  <si>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</si>
  <si>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</si>
  <si>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</si>
  <si>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</si>
  <si>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</si>
  <si>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</si>
  <si>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</si>
  <si>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</si>
  <si>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</si>
  <si>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</si>
  <si>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</si>
  <si>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</si>
  <si>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</si>
  <si>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</si>
  <si>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</si>
  <si>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</si>
  <si>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</si>
  <si>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</si>
  <si>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</si>
  <si>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</si>
  <si>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</si>
  <si>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</si>
  <si>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</si>
  <si>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</si>
  <si>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</si>
  <si>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</si>
  <si>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</si>
  <si>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</si>
  <si>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</si>
  <si>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</si>
  <si>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</si>
  <si>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</si>
  <si>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</si>
  <si>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</si>
  <si>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</si>
  <si>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</si>
  <si>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</si>
  <si>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</si>
  <si>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</si>
  <si>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</si>
  <si>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</si>
  <si>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</si>
  <si>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</si>
  <si>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</si>
  <si>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</si>
  <si>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</si>
  <si>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</si>
  <si>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</si>
  <si>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</si>
  <si>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</si>
  <si>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</si>
  <si>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</si>
  <si>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</si>
  <si>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</si>
  <si>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</si>
  <si>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</si>
  <si>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</si>
  <si>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</si>
  <si>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</si>
  <si>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</si>
  <si>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</si>
  <si>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</si>
  <si>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</si>
  <si>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</si>
  <si>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</si>
  <si>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</si>
  <si>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</si>
  <si>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</si>
  <si>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</si>
  <si>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</si>
  <si>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</si>
  <si>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</si>
  <si>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</si>
  <si>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</si>
  <si>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</si>
  <si>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</si>
  <si>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</si>
  <si>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</si>
  <si>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</si>
  <si>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</si>
  <si>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</si>
  <si>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</si>
  <si>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</si>
  <si>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</si>
  <si>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</si>
  <si>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</si>
  <si>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</si>
  <si>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</si>
  <si>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</si>
  <si>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</si>
  <si>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</si>
  <si>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</si>
  <si>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</si>
  <si>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</si>
  <si>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</si>
  <si>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</si>
  <si>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</si>
  <si>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</si>
  <si>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</si>
  <si>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</si>
  <si>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</si>
  <si>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</si>
  <si>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</si>
  <si>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</si>
  <si>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</si>
  <si>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</si>
  <si>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</si>
  <si>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</si>
  <si>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</si>
  <si>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</si>
  <si>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</si>
  <si>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</si>
  <si>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</si>
  <si>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</si>
  <si>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</si>
  <si>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</si>
  <si>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</si>
  <si>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</si>
  <si>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</si>
  <si>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</si>
  <si>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</si>
  <si>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</si>
  <si>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</si>
  <si>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</si>
  <si>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</si>
  <si>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</si>
  <si>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</si>
  <si>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</si>
  <si>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</si>
  <si>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</si>
  <si>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</si>
  <si>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</si>
  <si>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</si>
  <si>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</si>
  <si>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</si>
  <si>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</si>
  <si>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</si>
  <si>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</si>
  <si>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</si>
  <si>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</si>
  <si>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</si>
  <si>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</si>
  <si>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</si>
  <si>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</si>
  <si>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</si>
  <si>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</si>
  <si>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</si>
  <si>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</si>
  <si>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</si>
  <si>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</si>
  <si>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</si>
  <si>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</si>
  <si>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</si>
  <si>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</si>
  <si>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</si>
  <si>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</si>
  <si>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</si>
  <si>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</si>
  <si>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</si>
  <si>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</si>
  <si>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</si>
  <si>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</si>
  <si>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</si>
  <si>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</si>
  <si>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</si>
  <si>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</si>
  <si>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</si>
  <si>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</si>
  <si>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</si>
  <si>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</si>
  <si>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</si>
  <si>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</si>
  <si>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</si>
  <si>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</si>
  <si>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</si>
  <si>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</si>
  <si>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</si>
  <si>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</si>
  <si>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</si>
  <si>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</si>
  <si>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</si>
  <si>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</si>
  <si>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</si>
  <si>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</si>
  <si>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</si>
  <si>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</si>
  <si>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</si>
  <si>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</si>
  <si>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</si>
  <si>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</si>
  <si>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</si>
  <si>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</si>
  <si>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</si>
  <si>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</si>
  <si>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</si>
  <si>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</si>
  <si>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</si>
  <si>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</si>
  <si>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</si>
  <si>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</si>
  <si>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</si>
  <si>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</si>
  <si>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</si>
  <si>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</si>
  <si>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</si>
  <si>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</si>
  <si>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</si>
  <si>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</si>
  <si>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</si>
  <si>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</si>
  <si>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</si>
  <si>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</si>
  <si>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</si>
  <si>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</si>
  <si>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</si>
  <si>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</si>
  <si>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</si>
  <si>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</si>
  <si>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</si>
  <si>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</si>
  <si>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</si>
  <si>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</si>
  <si>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</si>
  <si>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</si>
  <si>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</si>
  <si>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</si>
  <si>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</si>
  <si>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</si>
  <si>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</si>
  <si>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</si>
  <si>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</si>
  <si>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</si>
  <si>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</si>
  <si>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</si>
  <si>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</si>
  <si>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</si>
  <si>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</si>
  <si>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</si>
  <si>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</si>
  <si>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</si>
  <si>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</si>
  <si>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</si>
  <si>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</si>
  <si>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</si>
  <si>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</si>
  <si>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</si>
  <si>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</si>
  <si>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</si>
  <si>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</si>
  <si>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</si>
  <si>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</si>
  <si>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</si>
  <si>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</si>
  <si>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</si>
  <si>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</si>
  <si>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</si>
  <si>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</si>
  <si>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</si>
  <si>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</si>
  <si>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</si>
  <si>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</si>
  <si>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</si>
  <si>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</si>
  <si>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</si>
  <si>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</si>
  <si>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</si>
  <si>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</si>
  <si>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</si>
  <si>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</si>
  <si>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</si>
  <si>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</si>
  <si>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</si>
  <si>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</si>
  <si>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</si>
  <si>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</si>
  <si>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</si>
  <si>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</si>
  <si>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</si>
  <si>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</si>
  <si>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</si>
  <si>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</si>
  <si>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</si>
  <si>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</si>
  <si>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</si>
  <si>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</si>
  <si>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</si>
  <si>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</si>
  <si>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</si>
  <si>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</si>
  <si>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</si>
  <si>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</si>
  <si>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</si>
  <si>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</si>
  <si>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</si>
  <si>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</si>
  <si>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</si>
  <si>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</si>
  <si>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</si>
  <si>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</si>
  <si>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</si>
  <si>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</si>
  <si>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</si>
  <si>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</si>
  <si>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</si>
  <si>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</si>
  <si>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</si>
  <si>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</si>
  <si>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</si>
  <si>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</si>
  <si>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</si>
  <si>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</si>
  <si>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</si>
  <si>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</si>
  <si>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</si>
  <si>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</si>
  <si>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</si>
  <si>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</si>
  <si>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</si>
  <si>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</si>
  <si>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</si>
  <si>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</si>
  <si>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</si>
  <si>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</si>
  <si>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</si>
  <si>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</si>
  <si>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</si>
  <si>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</si>
  <si>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</si>
  <si>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</si>
  <si>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</si>
  <si>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</si>
  <si>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</si>
  <si>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</si>
  <si>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</si>
  <si>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</si>
  <si>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</si>
  <si>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</si>
  <si>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</si>
  <si>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</si>
  <si>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</si>
  <si>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</si>
  <si>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</si>
  <si>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</si>
  <si>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</si>
  <si>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</si>
  <si>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</si>
  <si>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</si>
  <si>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</si>
  <si>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</si>
  <si>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</si>
  <si>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</si>
  <si>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</si>
  <si>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</si>
  <si>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</si>
  <si>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</si>
  <si>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</si>
  <si>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</si>
  <si>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</si>
  <si>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</si>
  <si>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</si>
  <si>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</si>
  <si>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</si>
  <si>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</si>
  <si>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</si>
  <si>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</si>
  <si>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</si>
  <si>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</si>
  <si>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</si>
  <si>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</si>
  <si>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</si>
  <si>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</si>
  <si>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</si>
  <si>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</si>
  <si>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</si>
  <si>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</si>
  <si>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</si>
  <si>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</si>
  <si>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</si>
  <si>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</si>
  <si>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</si>
  <si>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</si>
  <si>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</si>
  <si>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</si>
  <si>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</si>
  <si>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</si>
  <si>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</si>
  <si>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</si>
  <si>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</si>
  <si>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</si>
  <si>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</si>
  <si>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</si>
  <si>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</si>
  <si>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</si>
  <si>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</si>
  <si>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</si>
  <si>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</si>
  <si>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</si>
  <si>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</si>
  <si>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</si>
  <si>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</si>
  <si>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</si>
  <si>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</si>
  <si>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</si>
  <si>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</si>
  <si>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</si>
  <si>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</si>
  <si>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</si>
  <si>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</si>
  <si>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</si>
  <si>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</si>
  <si>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</si>
  <si>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</si>
  <si>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</si>
  <si>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</si>
  <si>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</si>
  <si>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</si>
  <si>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</si>
  <si>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</si>
  <si>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</si>
  <si>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</si>
  <si>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</si>
  <si>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</si>
  <si>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</si>
  <si>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</si>
  <si>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</si>
  <si>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</si>
  <si>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</si>
  <si>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</si>
  <si>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</si>
  <si>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</si>
  <si>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</si>
  <si>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</si>
  <si>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</si>
  <si>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</si>
  <si>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</si>
  <si>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</si>
  <si>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</si>
  <si>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</si>
  <si>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</si>
  <si>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</si>
  <si>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</si>
  <si>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</si>
  <si>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</si>
  <si>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</si>
  <si>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</si>
  <si>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</si>
  <si>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</si>
  <si>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</si>
  <si>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</si>
  <si>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</si>
  <si>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</si>
  <si>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</si>
  <si>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</si>
  <si>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</si>
  <si>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</si>
  <si>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</si>
  <si>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</si>
  <si>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</si>
  <si>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</si>
  <si>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</si>
  <si>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</si>
  <si>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</si>
  <si>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</si>
  <si>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</si>
  <si>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</si>
  <si>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</si>
  <si>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</si>
  <si>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</si>
  <si>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</si>
  <si>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</si>
  <si>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</si>
  <si>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</si>
  <si>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</si>
  <si>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</si>
  <si>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</si>
  <si>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</si>
  <si>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</si>
  <si>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</si>
  <si>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</si>
  <si>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</si>
  <si>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</si>
  <si>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</si>
  <si>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</si>
  <si>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</si>
  <si>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</si>
  <si>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</si>
  <si>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</si>
  <si>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</si>
  <si>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</si>
  <si>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</si>
  <si>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</si>
  <si>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</si>
  <si>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</si>
  <si>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</si>
  <si>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</si>
  <si>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</si>
  <si>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</si>
  <si>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</si>
  <si>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</si>
  <si>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</si>
  <si>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</si>
  <si>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</si>
  <si>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</si>
  <si>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</si>
  <si>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</si>
  <si>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</si>
  <si>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</si>
  <si>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</si>
  <si>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</si>
  <si>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</si>
  <si>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</si>
  <si>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</si>
  <si>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</si>
  <si>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</si>
  <si>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</si>
  <si>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</si>
  <si>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</si>
  <si>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</si>
  <si>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</si>
  <si>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</si>
  <si>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</si>
  <si>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</si>
  <si>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</si>
  <si>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</si>
  <si>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</si>
  <si>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</si>
  <si>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</si>
  <si>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</si>
  <si>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</si>
  <si>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</si>
  <si>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</si>
  <si>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</si>
  <si>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</si>
  <si>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</si>
  <si>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</si>
  <si>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</si>
  <si>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</si>
  <si>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</si>
  <si>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</si>
  <si>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</si>
  <si>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</si>
  <si>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</si>
  <si>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</si>
  <si>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</si>
  <si>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</si>
  <si>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</si>
  <si>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</si>
  <si>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</si>
  <si>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</si>
  <si>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</si>
  <si>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</si>
  <si>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</si>
  <si>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</si>
  <si>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</si>
  <si>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</si>
  <si>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</si>
  <si>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</si>
  <si>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</si>
  <si>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</si>
  <si>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</si>
  <si>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</si>
  <si>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</si>
  <si>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</si>
  <si>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</si>
  <si>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</si>
  <si>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</si>
  <si>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</si>
  <si>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</si>
  <si>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</si>
  <si>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</si>
  <si>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</si>
  <si>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</si>
  <si>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</si>
  <si>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</si>
  <si>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</si>
  <si>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</si>
  <si>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</si>
  <si>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</si>
  <si>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</si>
  <si>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</si>
  <si>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</si>
  <si>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</si>
  <si>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</si>
  <si>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</si>
  <si>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</si>
  <si>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</si>
  <si>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</si>
  <si>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</si>
  <si>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</si>
  <si>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</si>
  <si>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</si>
  <si>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</si>
  <si>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</si>
  <si>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</si>
  <si>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</si>
  <si>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</si>
  <si>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</si>
  <si>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</si>
  <si>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</si>
  <si>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</si>
  <si>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</si>
  <si>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</si>
  <si>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</si>
  <si>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</si>
  <si>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</si>
  <si>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</si>
  <si>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</si>
  <si>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</si>
  <si>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</si>
  <si>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</si>
  <si>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</si>
  <si>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</si>
  <si>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</si>
  <si>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</si>
  <si>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</si>
  <si>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</si>
  <si>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</si>
  <si>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</si>
  <si>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</si>
  <si>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</si>
  <si>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</si>
  <si>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</si>
  <si>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</si>
  <si>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</si>
  <si>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</si>
  <si>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</si>
  <si>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</si>
  <si>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</si>
  <si>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</si>
  <si>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</si>
  <si>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</si>
  <si>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</si>
  <si>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</si>
  <si>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</si>
  <si>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</si>
  <si>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</si>
  <si>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</si>
  <si>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</si>
  <si>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</si>
  <si>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</si>
  <si>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</si>
  <si>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</si>
  <si>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</si>
  <si>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</si>
  <si>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</si>
  <si>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</si>
  <si>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</si>
  <si>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</si>
  <si>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</si>
  <si>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</si>
  <si>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</si>
  <si>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</si>
  <si>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</si>
  <si>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</si>
  <si>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</si>
  <si>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</si>
  <si>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</si>
  <si>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</si>
  <si>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</si>
  <si>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</si>
  <si>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</si>
  <si>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</si>
  <si>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</si>
  <si>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</si>
  <si>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</si>
  <si>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</si>
  <si>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</si>
  <si>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</si>
  <si>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</si>
  <si>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</si>
  <si>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</si>
  <si>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</si>
  <si>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</si>
  <si>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</si>
  <si>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</si>
  <si>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</si>
  <si>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</si>
  <si>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</si>
  <si>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</si>
  <si>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</si>
  <si>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</si>
  <si>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</si>
  <si>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</si>
  <si>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</si>
  <si>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</si>
  <si>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</si>
  <si>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</si>
  <si>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</si>
  <si>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</si>
  <si>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</si>
  <si>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</si>
  <si>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</si>
  <si>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</si>
  <si>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</si>
  <si>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</si>
  <si>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</si>
  <si>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</si>
  <si>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</si>
  <si>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</si>
  <si>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</si>
  <si>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</si>
  <si>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</si>
  <si>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</si>
  <si>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</si>
  <si>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</si>
  <si>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</si>
  <si>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</si>
  <si>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</si>
  <si>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</si>
  <si>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</si>
  <si>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</si>
  <si>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</si>
  <si>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</si>
  <si>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</si>
  <si>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</si>
  <si>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</si>
  <si>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</si>
  <si>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</si>
  <si>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</si>
  <si>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</si>
  <si>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</si>
  <si>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</si>
  <si>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</si>
  <si>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</si>
  <si>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</si>
  <si>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</si>
  <si>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</si>
  <si>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</si>
  <si>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</si>
  <si>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</si>
  <si>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</si>
  <si>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</si>
  <si>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</si>
  <si>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</si>
  <si>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</si>
  <si>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</si>
  <si>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</si>
  <si>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</si>
  <si>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</si>
  <si>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</si>
  <si>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</si>
  <si>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</si>
  <si>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</si>
  <si>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</si>
  <si>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</si>
  <si>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</si>
  <si>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</si>
  <si>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</si>
  <si>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</si>
  <si>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</si>
  <si>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</si>
  <si>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</si>
  <si>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</si>
  <si>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</si>
  <si>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</si>
  <si>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</si>
  <si>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</si>
  <si>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</si>
  <si>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</si>
  <si>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</si>
  <si>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</si>
  <si>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</si>
  <si>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</si>
  <si>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</si>
  <si>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</si>
  <si>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</si>
  <si>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</si>
  <si>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</si>
  <si>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</si>
  <si>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</si>
  <si>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</si>
  <si>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</si>
  <si>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</si>
  <si>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</si>
  <si>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</si>
  <si>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</si>
  <si>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</si>
  <si>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</si>
  <si>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</si>
  <si>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</si>
  <si>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</si>
  <si>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</si>
  <si>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</si>
  <si>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</si>
  <si>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</si>
  <si>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</si>
  <si>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</si>
  <si>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</si>
  <si>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</si>
  <si>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</si>
  <si>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</si>
  <si>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</si>
  <si>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</si>
  <si>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</si>
  <si>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</si>
  <si>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</si>
  <si>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</si>
  <si>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</si>
  <si>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</si>
  <si>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</si>
  <si>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</si>
  <si>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</si>
  <si>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</si>
  <si>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</si>
  <si>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</si>
  <si>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</si>
  <si>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</si>
  <si>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</si>
  <si>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</si>
  <si>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</si>
  <si>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</si>
  <si>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</si>
  <si>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</si>
  <si>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</si>
  <si>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</si>
  <si>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</si>
  <si>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</si>
  <si>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</si>
  <si>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</si>
  <si>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</si>
  <si>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</si>
  <si>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</si>
  <si>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</si>
  <si>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</si>
  <si>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</si>
  <si>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</si>
  <si>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</si>
  <si>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</si>
  <si>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</si>
  <si>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</si>
  <si>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</si>
  <si>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</si>
  <si>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</si>
  <si>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</si>
  <si>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</si>
  <si>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</si>
  <si>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</si>
  <si>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</si>
  <si>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</si>
  <si>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</si>
  <si>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</si>
  <si>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</si>
  <si>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</si>
  <si>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</si>
  <si>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</si>
  <si>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</si>
  <si>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</si>
  <si>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</si>
  <si>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</si>
  <si>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</si>
  <si>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</si>
  <si>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</si>
  <si>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</si>
  <si>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</si>
  <si>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</si>
  <si>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</si>
  <si>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</si>
  <si>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</si>
  <si>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</si>
  <si>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</si>
  <si>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</si>
  <si>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</si>
  <si>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</si>
  <si>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</si>
  <si>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</si>
  <si>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</si>
  <si>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</si>
  <si>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</si>
  <si>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</si>
  <si>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</si>
  <si>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</si>
  <si>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</si>
  <si>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</si>
  <si>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</si>
  <si>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</si>
  <si>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</si>
  <si>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</si>
  <si>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</si>
  <si>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</si>
  <si>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</si>
  <si>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</si>
  <si>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</si>
  <si>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</si>
  <si>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</si>
  <si>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</si>
  <si>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</si>
  <si>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</si>
  <si>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</si>
  <si>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</si>
  <si>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</si>
  <si>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</si>
  <si>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</si>
  <si>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</si>
  <si>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</si>
  <si>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</si>
  <si>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</si>
  <si>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</si>
  <si>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</si>
  <si>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</si>
  <si>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</si>
  <si>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</si>
  <si>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</si>
  <si>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</si>
  <si>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</si>
  <si>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</si>
  <si>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</si>
  <si>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</si>
  <si>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</si>
  <si>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</si>
  <si>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</si>
  <si>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</si>
  <si>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</si>
  <si>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</si>
  <si>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</si>
  <si>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</si>
  <si>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</si>
  <si>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</si>
  <si>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</si>
  <si>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</si>
  <si>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</si>
  <si>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</si>
  <si>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</si>
  <si>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</si>
  <si>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</si>
  <si>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</si>
  <si>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</si>
  <si>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</si>
  <si>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</si>
  <si>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</si>
  <si>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</si>
  <si>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</si>
  <si>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</si>
  <si>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</si>
  <si>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</si>
  <si>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</si>
  <si>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</si>
  <si>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</si>
  <si>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</si>
  <si>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</si>
  <si>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</si>
  <si>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</si>
  <si>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</si>
  <si>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</si>
  <si>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</si>
  <si>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</si>
  <si>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</si>
  <si>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</si>
  <si>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</si>
  <si>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</si>
  <si>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</si>
  <si>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</si>
  <si>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</si>
  <si>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</si>
  <si>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</si>
  <si>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</si>
  <si>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</si>
  <si>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</si>
  <si>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</si>
  <si>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</si>
  <si>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</si>
  <si>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</si>
  <si>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</si>
  <si>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</si>
  <si>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</si>
  <si>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</si>
  <si>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</si>
  <si>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</si>
  <si>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</si>
  <si>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</si>
  <si>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</si>
  <si>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</si>
  <si>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</si>
  <si>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</si>
  <si>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</si>
  <si>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</si>
  <si>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</si>
  <si>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</si>
  <si>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</si>
  <si>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</si>
  <si>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</si>
  <si>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</si>
  <si>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</si>
  <si>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</si>
  <si>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</si>
  <si>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</si>
  <si>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</si>
  <si>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</si>
  <si>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</si>
  <si>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</si>
  <si>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</si>
  <si>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</si>
  <si>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</si>
  <si>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</si>
  <si>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</si>
  <si>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</si>
  <si>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</si>
  <si>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</si>
  <si>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</si>
  <si>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</si>
  <si>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</si>
  <si>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</si>
  <si>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</si>
  <si>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</si>
  <si>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</si>
  <si>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</si>
  <si>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</si>
  <si>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</si>
  <si>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</si>
  <si>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</si>
  <si>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</si>
  <si>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</si>
  <si>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</si>
  <si>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</si>
  <si>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</si>
  <si>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</si>
  <si>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</si>
  <si>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</si>
  <si>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</si>
  <si>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</si>
  <si>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</si>
  <si>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</si>
  <si>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</si>
  <si>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</si>
  <si>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</si>
  <si>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</si>
  <si>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</si>
  <si>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</si>
  <si>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</si>
  <si>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</si>
  <si>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</si>
  <si>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</si>
  <si>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</si>
  <si>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</si>
  <si>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</si>
  <si>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</si>
  <si>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</si>
  <si>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</si>
  <si>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</si>
  <si>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</si>
  <si>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</si>
  <si>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</si>
  <si>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</si>
  <si>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</si>
  <si>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</si>
  <si>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</si>
  <si>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</si>
  <si>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</si>
  <si>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</si>
  <si>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</si>
  <si>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</si>
  <si>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</si>
  <si>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</si>
  <si>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</si>
  <si>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</si>
  <si>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</si>
  <si>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</si>
  <si>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</si>
  <si>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</si>
  <si>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</si>
  <si>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</si>
  <si>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</si>
  <si>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</si>
  <si>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</si>
  <si>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</si>
  <si>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</si>
  <si>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</si>
  <si>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</si>
  <si>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</si>
  <si>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</si>
  <si>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</si>
  <si>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</si>
  <si>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</si>
  <si>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</si>
  <si>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</si>
  <si>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</si>
  <si>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</si>
  <si>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</si>
  <si>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</si>
  <si>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</si>
  <si>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</si>
  <si>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</si>
  <si>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</si>
  <si>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</si>
  <si>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</si>
  <si>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</si>
  <si>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</si>
  <si>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</si>
  <si>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</si>
  <si>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</si>
  <si>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</si>
  <si>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</si>
  <si>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</si>
  <si>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</si>
  <si>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</si>
  <si>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</si>
  <si>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</si>
  <si>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</si>
  <si>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</si>
  <si>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</si>
  <si>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</si>
  <si>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</si>
  <si>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</si>
  <si>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</si>
  <si>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</si>
  <si>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</si>
  <si>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</si>
  <si>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</si>
  <si>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</si>
  <si>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</si>
  <si>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</si>
  <si>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</si>
  <si>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</si>
  <si>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</si>
  <si>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</si>
  <si>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</si>
  <si>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</si>
  <si>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</si>
  <si>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</si>
  <si>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</si>
  <si>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</si>
  <si>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</si>
  <si>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</si>
  <si>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</si>
  <si>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</si>
  <si>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</si>
  <si>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</si>
  <si>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</si>
  <si>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</si>
  <si>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</si>
  <si>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</si>
  <si>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</si>
  <si>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</si>
  <si>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</si>
  <si>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</si>
  <si>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</si>
  <si>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</si>
  <si>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</si>
  <si>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</si>
  <si>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</si>
  <si>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</si>
  <si>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</si>
  <si>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</si>
  <si>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</si>
  <si>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</si>
  <si>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</si>
  <si>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</si>
  <si>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</si>
  <si>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</si>
  <si>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</si>
  <si>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</si>
  <si>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</si>
  <si>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</si>
  <si>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</si>
  <si>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</si>
  <si>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</si>
  <si>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</si>
  <si>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</si>
  <si>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</si>
  <si>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</si>
  <si>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</si>
  <si>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</si>
  <si>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</si>
  <si>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</si>
  <si>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</si>
  <si>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</si>
  <si>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</si>
  <si>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</si>
  <si>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</si>
  <si>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</si>
  <si>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</si>
  <si>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</si>
  <si>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</si>
  <si>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</si>
  <si>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</si>
  <si>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</si>
  <si>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</si>
  <si>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</si>
  <si>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</si>
  <si>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</si>
  <si>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</si>
  <si>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</si>
  <si>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</si>
  <si>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</si>
  <si>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</si>
  <si>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</si>
  <si>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</si>
  <si>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</si>
  <si>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</si>
  <si>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</si>
  <si>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</si>
  <si>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</si>
  <si>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</si>
  <si>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</si>
  <si>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</si>
  <si>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</si>
  <si>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</si>
  <si>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</si>
  <si>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</si>
  <si>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</si>
  <si>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</si>
  <si>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</si>
  <si>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</si>
  <si>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</si>
  <si>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</si>
  <si>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</si>
  <si>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</si>
  <si>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</si>
  <si>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</si>
  <si>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</si>
  <si>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</si>
  <si>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</si>
  <si>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</si>
  <si>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</si>
  <si>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</si>
  <si>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</si>
  <si>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</si>
  <si>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</si>
  <si>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</si>
  <si>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</si>
  <si>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</si>
  <si>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</si>
  <si>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</si>
  <si>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</si>
  <si>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</si>
  <si>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</si>
  <si>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</si>
  <si>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</si>
  <si>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</si>
  <si>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</si>
  <si>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</si>
  <si>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</si>
  <si>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</si>
  <si>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</si>
  <si>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</si>
  <si>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</si>
  <si>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</si>
  <si>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</si>
  <si>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</si>
  <si>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</si>
  <si>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</si>
  <si>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</si>
  <si>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</si>
  <si>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</si>
  <si>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</si>
  <si>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</si>
  <si>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</si>
  <si>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</si>
  <si>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</si>
  <si>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</si>
  <si>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</si>
  <si>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</si>
  <si>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</si>
  <si>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</si>
  <si>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</si>
  <si>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</si>
  <si>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</si>
  <si>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</si>
  <si>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</si>
  <si>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</si>
  <si>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</si>
  <si>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</si>
  <si>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</si>
  <si>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</si>
  <si>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</si>
  <si>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</si>
  <si>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</si>
  <si>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</si>
  <si>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</si>
  <si>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</si>
  <si>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</si>
  <si>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</si>
  <si>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</si>
  <si>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</si>
  <si>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</si>
  <si>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</si>
  <si>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</si>
  <si>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</si>
  <si>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</si>
  <si>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</si>
  <si>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</si>
  <si>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</si>
  <si>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</si>
  <si>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</si>
  <si>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</si>
  <si>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</si>
  <si>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</si>
  <si>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</si>
  <si>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</si>
  <si>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</si>
  <si>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</si>
  <si>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</si>
  <si>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</si>
  <si>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</si>
  <si>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</si>
  <si>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</si>
  <si>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</si>
  <si>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</si>
  <si>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</si>
  <si>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</si>
  <si>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</si>
  <si>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</si>
  <si>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</si>
  <si>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</si>
  <si>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</si>
  <si>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</si>
  <si>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</si>
  <si>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</si>
  <si>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</si>
  <si>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</si>
  <si>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</si>
  <si>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</si>
  <si>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</si>
  <si>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</si>
  <si>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</si>
  <si>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</si>
  <si>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</si>
  <si>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</si>
  <si>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</si>
  <si>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</si>
  <si>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</si>
  <si>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</si>
  <si>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</si>
  <si>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</si>
  <si>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</si>
  <si>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</si>
  <si>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</si>
  <si>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</si>
  <si>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</si>
  <si>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</si>
  <si>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</si>
  <si>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</si>
  <si>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</si>
  <si>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</si>
  <si>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</si>
  <si>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</si>
  <si>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</si>
  <si>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</si>
  <si>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</si>
  <si>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</si>
  <si>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</si>
  <si>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</si>
  <si>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</si>
  <si>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</si>
  <si>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</si>
  <si>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</si>
  <si>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</si>
  <si>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</si>
  <si>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</si>
  <si>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</si>
  <si>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</si>
  <si>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</si>
  <si>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</si>
  <si>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</si>
  <si>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</si>
  <si>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</si>
  <si>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</si>
  <si>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</si>
  <si>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</si>
  <si>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</si>
  <si>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</si>
  <si>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</si>
  <si>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</si>
  <si>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</si>
  <si>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</si>
  <si>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</si>
  <si>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</si>
  <si>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</si>
  <si>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</si>
  <si>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</si>
  <si>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</si>
  <si>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</si>
  <si>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</si>
  <si>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</si>
  <si>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</si>
  <si>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</si>
  <si>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</si>
  <si>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</si>
  <si>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</si>
  <si>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</si>
  <si>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</si>
  <si>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</si>
  <si>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</si>
  <si>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</si>
  <si>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</si>
  <si>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</si>
  <si>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</si>
  <si>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</si>
  <si>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</si>
  <si>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</si>
  <si>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</si>
  <si>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</si>
  <si>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</si>
  <si>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</si>
  <si>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</si>
  <si>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</si>
  <si>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</si>
  <si>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</si>
  <si>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</si>
  <si>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</si>
  <si>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</si>
  <si>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</si>
  <si>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</si>
  <si>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</si>
  <si>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</si>
  <si>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</si>
  <si>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</si>
  <si>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</si>
  <si>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</si>
  <si>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</si>
  <si>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</si>
  <si>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</si>
  <si>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</si>
  <si>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</si>
  <si>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</si>
  <si>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</si>
  <si>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</si>
  <si>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</si>
  <si>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</si>
  <si>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</si>
  <si>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</si>
  <si>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</si>
  <si>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</si>
  <si>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</si>
  <si>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</si>
  <si>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</si>
  <si>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</si>
  <si>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</si>
  <si>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</si>
  <si>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</si>
  <si>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</si>
  <si>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</si>
  <si>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</si>
  <si>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</si>
  <si>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</si>
  <si>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</si>
  <si>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</si>
  <si>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</si>
  <si>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</si>
  <si>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</si>
  <si>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</si>
  <si>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</si>
  <si>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</si>
  <si>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</si>
  <si>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</si>
  <si>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</si>
  <si>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</si>
  <si>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</si>
  <si>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</si>
  <si>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</si>
  <si>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</si>
  <si>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</si>
  <si>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</si>
  <si>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</si>
  <si>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</si>
  <si>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</si>
  <si>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</si>
  <si>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</si>
  <si>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</si>
  <si>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</si>
  <si>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</si>
  <si>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</si>
  <si>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</si>
  <si>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</si>
  <si>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</si>
  <si>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</si>
  <si>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</si>
  <si>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</si>
  <si>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</si>
  <si>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</si>
  <si>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</si>
  <si>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</si>
  <si>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</si>
  <si>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</si>
  <si>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</si>
  <si>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</si>
  <si>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</si>
  <si>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</si>
  <si>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</si>
  <si>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</si>
  <si>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</si>
  <si>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</si>
  <si>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</si>
  <si>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</si>
  <si>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</si>
  <si>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</si>
  <si>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</si>
  <si>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</si>
  <si>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</si>
  <si>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</si>
  <si>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</si>
  <si>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</si>
  <si>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</si>
  <si>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</si>
  <si>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</si>
  <si>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</si>
  <si>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</si>
  <si>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</si>
  <si>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</si>
  <si>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</si>
  <si>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</si>
  <si>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</si>
  <si>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</si>
  <si>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</si>
  <si>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</si>
  <si>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</si>
  <si>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</si>
  <si>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</si>
  <si>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</si>
  <si>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</si>
  <si>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</si>
  <si>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</si>
  <si>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</si>
  <si>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</si>
  <si>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</si>
  <si>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</si>
  <si>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</si>
  <si>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</si>
  <si>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</si>
  <si>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</si>
  <si>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</si>
  <si>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</si>
  <si>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</si>
  <si>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</si>
  <si>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</si>
  <si>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</si>
  <si>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</si>
  <si>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</si>
  <si>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</si>
  <si>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</si>
  <si>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</si>
  <si>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</si>
  <si>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</si>
  <si>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</si>
  <si>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</si>
  <si>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</si>
  <si>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</si>
  <si>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</si>
  <si>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</si>
  <si>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</si>
  <si>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</si>
  <si>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</si>
  <si>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</si>
  <si>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</si>
  <si>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</si>
  <si>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</si>
  <si>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</si>
  <si>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</si>
  <si>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</si>
  <si>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</si>
  <si>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</si>
  <si>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</si>
  <si>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</si>
  <si>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</si>
  <si>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</si>
  <si>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</si>
  <si>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</si>
  <si>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</si>
  <si>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</si>
  <si>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</si>
  <si>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</si>
  <si>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</si>
  <si>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</si>
  <si>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</si>
  <si>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</si>
  <si>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</si>
  <si>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</si>
  <si>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</si>
  <si>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</si>
  <si>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</si>
  <si>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</si>
  <si>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</si>
  <si>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</si>
  <si>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</si>
  <si>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</si>
  <si>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</si>
  <si>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</si>
  <si>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</si>
  <si>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</si>
  <si>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</si>
  <si>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</si>
  <si>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</si>
  <si>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</si>
  <si>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</si>
  <si>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</si>
  <si>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</si>
  <si>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</si>
  <si>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</si>
  <si>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</si>
  <si>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</si>
  <si>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</si>
  <si>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</si>
  <si>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</si>
  <si>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</si>
  <si>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</si>
  <si>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</si>
  <si>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</si>
  <si>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</si>
  <si>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</si>
  <si>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</si>
  <si>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</si>
  <si>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</si>
  <si>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</si>
  <si>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</si>
  <si>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</si>
  <si>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</si>
  <si>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</si>
  <si>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</si>
  <si>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</si>
  <si>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</si>
  <si>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</si>
  <si>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</si>
  <si>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</si>
  <si>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</si>
  <si>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</si>
  <si>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</si>
  <si>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</si>
  <si>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</si>
  <si>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</si>
  <si>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</si>
  <si>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</si>
  <si>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</si>
  <si>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</si>
  <si>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</si>
  <si>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</si>
  <si>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</si>
  <si>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</si>
  <si>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</si>
  <si>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</si>
  <si>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</si>
  <si>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</si>
  <si>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</si>
  <si>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</si>
  <si>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</si>
  <si>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</si>
  <si>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</si>
  <si>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</si>
  <si>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</si>
  <si>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</si>
  <si>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</si>
  <si>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</si>
  <si>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</si>
  <si>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</si>
  <si>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</si>
  <si>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</si>
  <si>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</si>
  <si>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</si>
  <si>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</si>
  <si>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</si>
  <si>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</si>
  <si>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</si>
  <si>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</si>
  <si>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</si>
  <si>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</si>
  <si>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</si>
  <si>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</si>
  <si>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</si>
  <si>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</si>
  <si>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</si>
  <si>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</si>
  <si>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</si>
  <si>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</si>
  <si>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</si>
  <si>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</si>
  <si>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</si>
  <si>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</si>
  <si>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</si>
  <si>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</si>
  <si>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</si>
  <si>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</si>
  <si>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</si>
  <si>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</si>
  <si>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</si>
  <si>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</si>
  <si>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</si>
  <si>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</si>
  <si>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</si>
  <si>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</si>
  <si>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</si>
  <si>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</si>
  <si>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</si>
  <si>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</si>
  <si>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</si>
  <si>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</si>
  <si>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</si>
  <si>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</si>
  <si>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</si>
  <si>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</si>
  <si>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</si>
  <si>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</si>
  <si>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</si>
  <si>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</si>
  <si>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</si>
  <si>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</si>
  <si>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</si>
  <si>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</si>
  <si>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</si>
  <si>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</si>
  <si>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</si>
  <si>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</si>
  <si>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</si>
  <si>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</si>
  <si>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</si>
  <si>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</si>
  <si>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</si>
  <si>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</si>
  <si>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</si>
  <si>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</si>
  <si>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</si>
  <si>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</si>
  <si>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</si>
  <si>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</si>
  <si>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</si>
  <si>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</si>
  <si>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</si>
  <si>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</si>
  <si>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</si>
  <si>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</si>
  <si>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</si>
  <si>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</si>
  <si>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</si>
  <si>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</si>
  <si>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</si>
  <si>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</si>
  <si>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</si>
  <si>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</si>
  <si>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</si>
  <si>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</si>
  <si>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</si>
  <si>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</si>
  <si>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</si>
  <si>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</si>
  <si>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</si>
  <si>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</si>
  <si>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</si>
  <si>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</si>
  <si>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</si>
  <si>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</si>
  <si>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</si>
  <si>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</si>
  <si>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</si>
  <si>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</si>
  <si>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</si>
  <si>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</si>
  <si>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</si>
  <si>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</si>
  <si>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</si>
  <si>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</si>
  <si>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</si>
  <si>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</si>
  <si>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</si>
  <si>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</si>
  <si>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</si>
  <si>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</si>
  <si>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</si>
  <si>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</si>
  <si>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</si>
  <si>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</si>
  <si>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</si>
  <si>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</si>
  <si>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</si>
  <si>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</si>
  <si>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</si>
  <si>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</si>
  <si>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</si>
  <si>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</si>
  <si>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</si>
  <si>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</si>
  <si>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</si>
  <si>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</si>
  <si>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</si>
  <si>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</si>
  <si>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</si>
  <si>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</si>
  <si>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</si>
  <si>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</si>
  <si>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</si>
  <si>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</si>
  <si>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</si>
  <si>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</si>
  <si>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</si>
  <si>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</si>
  <si>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</si>
  <si>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</si>
  <si>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</si>
  <si>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</si>
  <si>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</si>
  <si>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</si>
  <si>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</si>
  <si>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</si>
  <si>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</si>
  <si>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</si>
  <si>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</si>
  <si>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</si>
  <si>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</si>
  <si>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</si>
  <si>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</si>
  <si>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</si>
  <si>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</si>
  <si>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</si>
  <si>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</si>
  <si>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</si>
  <si>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</si>
  <si>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</si>
  <si>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</si>
  <si>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</si>
  <si>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</si>
  <si>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</si>
  <si>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</si>
  <si>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</si>
  <si>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</si>
  <si>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</si>
  <si>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</si>
  <si>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</si>
  <si>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</si>
  <si>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</si>
  <si>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</si>
  <si>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</si>
  <si>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</si>
  <si>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</si>
  <si>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</si>
  <si>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</si>
  <si>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</si>
  <si>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</si>
  <si>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</si>
  <si>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</si>
  <si>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</si>
  <si>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</si>
  <si>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</si>
  <si>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</si>
  <si>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</si>
  <si>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</si>
  <si>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</si>
  <si>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</si>
  <si>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</si>
  <si>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</si>
  <si>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</si>
  <si>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</si>
  <si>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</si>
  <si>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</si>
  <si>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</si>
  <si>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</si>
  <si>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</si>
  <si>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</si>
  <si>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</si>
  <si>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</si>
  <si>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</si>
  <si>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</si>
  <si>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</si>
  <si>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</si>
  <si>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</si>
  <si>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</si>
  <si>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</si>
  <si>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</si>
  <si>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</si>
  <si>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</si>
  <si>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</si>
  <si>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</si>
  <si>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</si>
  <si>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</si>
  <si>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</si>
  <si>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</si>
  <si>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</si>
  <si>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</si>
  <si>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</si>
  <si>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</si>
  <si>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</si>
  <si>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</si>
  <si>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</si>
  <si>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</si>
  <si>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</si>
  <si>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</si>
  <si>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</si>
  <si>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</si>
  <si>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</si>
  <si>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</si>
  <si>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</si>
  <si>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</si>
  <si>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</si>
  <si>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</si>
  <si>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</si>
  <si>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</si>
  <si>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</si>
  <si>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</si>
  <si>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</si>
  <si>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</si>
  <si>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</si>
  <si>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</si>
  <si>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</si>
  <si>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</si>
  <si>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</si>
  <si>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</si>
  <si>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</si>
  <si>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</si>
  <si>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</si>
  <si>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</si>
  <si>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</si>
  <si>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</si>
  <si>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</si>
  <si>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</si>
  <si>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</si>
  <si>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</si>
  <si>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</si>
  <si>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</si>
  <si>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</si>
  <si>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</si>
  <si>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</si>
  <si>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</si>
  <si>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</si>
  <si>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</si>
  <si>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</si>
  <si>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</si>
  <si>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</si>
  <si>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</si>
  <si>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</si>
  <si>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</si>
  <si>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</si>
  <si>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</si>
  <si>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</si>
  <si>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</si>
  <si>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</si>
  <si>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</si>
  <si>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</si>
  <si>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</si>
  <si>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</si>
  <si>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</si>
  <si>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</si>
  <si>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</si>
  <si>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</si>
  <si>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</si>
  <si>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</si>
  <si>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</si>
  <si>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</si>
  <si>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</si>
  <si>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</si>
  <si>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</si>
  <si>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</si>
  <si>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</si>
  <si>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</si>
  <si>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</si>
  <si>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</si>
  <si>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</si>
  <si>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</si>
  <si>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</si>
  <si>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</si>
  <si>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</si>
  <si>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</si>
  <si>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</si>
  <si>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</si>
  <si>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</si>
  <si>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</si>
  <si>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</si>
  <si>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</si>
  <si>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</si>
  <si>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</si>
  <si>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</si>
  <si>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</si>
  <si>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</si>
  <si>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</si>
  <si>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</si>
  <si>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</si>
  <si>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</si>
  <si>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</si>
  <si>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</si>
  <si>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</si>
  <si>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</si>
  <si>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</si>
  <si>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</si>
  <si>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</si>
  <si>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</si>
  <si>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</si>
  <si>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</si>
  <si>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</si>
  <si>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</si>
  <si>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</si>
  <si>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</si>
  <si>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</si>
  <si>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</si>
  <si>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</si>
  <si>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</si>
  <si>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</si>
  <si>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</si>
  <si>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</si>
  <si>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</si>
  <si>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</si>
  <si>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</si>
  <si>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</si>
  <si>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</si>
  <si>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</si>
  <si>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</si>
  <si>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</si>
  <si>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</si>
  <si>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</si>
  <si>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</si>
  <si>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</si>
  <si>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</si>
  <si>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</si>
  <si>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</si>
  <si>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</si>
  <si>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</si>
  <si>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</si>
  <si>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</si>
  <si>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</si>
  <si>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</si>
  <si>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</si>
  <si>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</si>
  <si>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</si>
  <si>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</si>
  <si>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</si>
  <si>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</si>
  <si>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</si>
  <si>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</si>
  <si>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</si>
  <si>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</si>
  <si>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</si>
  <si>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</si>
  <si>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</si>
  <si>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</si>
  <si>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</si>
  <si>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</si>
  <si>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</si>
  <si>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</si>
  <si>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</si>
  <si>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</si>
  <si>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</si>
  <si>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</si>
  <si>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</si>
  <si>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</si>
  <si>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</si>
  <si>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</si>
  <si>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</si>
  <si>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</si>
  <si>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</si>
  <si>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</si>
  <si>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</si>
  <si>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</si>
  <si>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</si>
  <si>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</si>
  <si>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</si>
  <si>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</si>
  <si>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</si>
  <si>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</si>
  <si>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</si>
  <si>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</si>
  <si>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</si>
  <si>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</si>
  <si>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</si>
  <si>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</si>
  <si>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</si>
  <si>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</si>
  <si>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</si>
  <si>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</si>
  <si>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</si>
  <si>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</si>
  <si>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</si>
  <si>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</si>
  <si>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</si>
  <si>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</si>
  <si>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</si>
  <si>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</si>
  <si>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</si>
  <si>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</si>
  <si>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</si>
  <si>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</si>
  <si>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</si>
  <si>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</si>
  <si>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</si>
  <si>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</si>
  <si>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</si>
  <si>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</si>
  <si>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</si>
  <si>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</si>
  <si>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</si>
  <si>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</si>
  <si>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</si>
  <si>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</si>
  <si>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</si>
  <si>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</si>
  <si>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</si>
  <si>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</si>
  <si>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</si>
  <si>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</si>
  <si>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</si>
  <si>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</si>
  <si>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</si>
  <si>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</si>
  <si>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</si>
  <si>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</si>
  <si>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</si>
  <si>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</si>
  <si>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</si>
  <si>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</si>
  <si>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</si>
  <si>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</si>
  <si>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</si>
  <si>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</si>
  <si>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</si>
  <si>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</si>
  <si>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</si>
  <si>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</si>
  <si>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</si>
  <si>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</si>
  <si>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</si>
  <si>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</si>
  <si>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</si>
  <si>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</si>
  <si>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</si>
  <si>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</si>
  <si>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</si>
  <si>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</si>
  <si>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</si>
  <si>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</si>
  <si>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</si>
  <si>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</si>
  <si>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</si>
  <si>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</si>
  <si>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</si>
  <si>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</si>
  <si>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</si>
  <si>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</si>
  <si>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</si>
  <si>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</si>
  <si>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</si>
  <si>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</si>
  <si>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</si>
  <si>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</si>
  <si>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</si>
  <si>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</si>
  <si>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</si>
  <si>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</si>
  <si>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</si>
  <si>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</si>
  <si>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</si>
  <si>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</si>
  <si>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</si>
  <si>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</si>
  <si>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</si>
  <si>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</si>
  <si>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</si>
  <si>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</si>
  <si>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</si>
  <si>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</si>
  <si>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</si>
  <si>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</si>
  <si>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</si>
  <si>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</si>
  <si>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</si>
  <si>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</si>
  <si>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</si>
  <si>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</si>
  <si>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</si>
  <si>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</si>
  <si>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</si>
  <si>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</si>
  <si>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</si>
  <si>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</si>
  <si>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</si>
  <si>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</si>
  <si>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</si>
  <si>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</si>
  <si>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</si>
  <si>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</si>
  <si>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</si>
  <si>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</si>
  <si>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</si>
  <si>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</si>
  <si>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</si>
  <si>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</si>
  <si>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</si>
  <si>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</si>
  <si>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</si>
  <si>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</si>
  <si>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</si>
  <si>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</si>
  <si>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</si>
  <si>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</si>
  <si>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</si>
  <si>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</si>
  <si>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</si>
  <si>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</si>
  <si>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</si>
  <si>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</si>
  <si>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</si>
  <si>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</si>
  <si>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</si>
  <si>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</si>
  <si>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</si>
  <si>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</si>
  <si>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</si>
  <si>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</si>
  <si>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</si>
  <si>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</si>
  <si>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</si>
  <si>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</si>
  <si>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</si>
  <si>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</si>
  <si>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</si>
  <si>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</si>
  <si>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</si>
  <si>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</si>
  <si>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</si>
  <si>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</si>
  <si>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</si>
  <si>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</si>
  <si>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</si>
  <si>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</si>
  <si>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</si>
  <si>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</si>
  <si>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</si>
  <si>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</si>
  <si>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</si>
  <si>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</si>
  <si>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</si>
  <si>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</si>
  <si>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</si>
  <si>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</si>
  <si>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</si>
  <si>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</si>
  <si>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</si>
  <si>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</si>
  <si>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</si>
  <si>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</si>
  <si>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</si>
  <si>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</si>
  <si>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</si>
  <si>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</si>
  <si>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</si>
  <si>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</si>
  <si>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</si>
  <si>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</si>
  <si>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</si>
  <si>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</si>
  <si>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</si>
  <si>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</si>
  <si>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</si>
  <si>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</si>
  <si>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</si>
  <si>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</si>
  <si>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</si>
  <si>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</si>
  <si>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</si>
  <si>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</si>
  <si>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</si>
  <si>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</si>
  <si>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</si>
  <si>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</si>
  <si>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</si>
  <si>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</si>
  <si>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</si>
  <si>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</si>
  <si>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</si>
  <si>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</si>
  <si>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</si>
  <si>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</si>
  <si>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</si>
  <si>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</si>
  <si>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</si>
  <si>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</si>
  <si>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</si>
  <si>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</si>
  <si>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</si>
  <si>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</si>
  <si>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</si>
  <si>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</si>
  <si>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</si>
  <si>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</si>
  <si>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</si>
  <si>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</si>
  <si>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</si>
  <si>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</si>
  <si>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</si>
  <si>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</si>
  <si>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</si>
  <si>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</si>
  <si>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</si>
  <si>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</si>
  <si>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</si>
  <si>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</si>
  <si>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</si>
  <si>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</si>
  <si>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</si>
  <si>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</si>
  <si>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</si>
  <si>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</si>
  <si>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</si>
  <si>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</si>
  <si>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</si>
  <si>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</si>
  <si>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</si>
  <si>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</si>
  <si>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</si>
  <si>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</si>
  <si>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</si>
  <si>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</si>
  <si>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</si>
  <si>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</si>
  <si>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</si>
  <si>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</si>
  <si>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</si>
  <si>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</si>
  <si>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</si>
  <si>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</si>
  <si>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</si>
  <si>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</si>
  <si>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</si>
  <si>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</si>
  <si>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</si>
  <si>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</si>
  <si>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</si>
  <si>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</si>
  <si>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</si>
  <si>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</si>
  <si>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</si>
  <si>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</si>
  <si>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</si>
  <si>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</si>
  <si>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</si>
  <si>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</si>
  <si>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</si>
  <si>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</si>
  <si>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</si>
  <si>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</si>
  <si>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</si>
  <si>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</si>
  <si>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</si>
  <si>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</si>
  <si>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</si>
  <si>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</si>
  <si>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</si>
  <si>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</si>
  <si>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</si>
  <si>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</si>
  <si>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</si>
  <si>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</si>
  <si>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</si>
  <si>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</si>
  <si>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</si>
  <si>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</si>
  <si>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</si>
  <si>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</si>
  <si>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</si>
  <si>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</si>
  <si>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</si>
  <si>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</si>
  <si>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</si>
  <si>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</si>
  <si>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</si>
  <si>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</si>
  <si>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</si>
  <si>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</si>
  <si>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</si>
  <si>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</si>
  <si>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</si>
  <si>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</si>
  <si>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</si>
  <si>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</si>
  <si>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</si>
  <si>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</si>
  <si>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</si>
  <si>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</si>
  <si>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</si>
  <si>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</si>
  <si>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</si>
  <si>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</si>
  <si>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</si>
  <si>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</si>
  <si>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</si>
  <si>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</si>
  <si>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</si>
  <si>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</si>
  <si>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</si>
  <si>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</si>
  <si>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</si>
  <si>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</si>
  <si>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</si>
  <si>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</si>
  <si>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</si>
  <si>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</si>
  <si>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</si>
  <si>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</si>
  <si>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</si>
  <si>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</si>
  <si>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</si>
  <si>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</si>
  <si>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</si>
  <si>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</si>
  <si>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</si>
  <si>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</si>
  <si>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</si>
  <si>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</si>
  <si>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</si>
  <si>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</si>
  <si>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</si>
  <si>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</si>
  <si>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</si>
  <si>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</si>
  <si>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</si>
  <si>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</si>
  <si>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</si>
  <si>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</si>
  <si>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</si>
  <si>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</si>
  <si>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</si>
  <si>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</si>
  <si>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</si>
  <si>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</si>
  <si>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</si>
  <si>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</si>
  <si>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</si>
  <si>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</si>
  <si>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</si>
  <si>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</si>
  <si>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</si>
  <si>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</si>
  <si>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</si>
  <si>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</si>
  <si>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</si>
  <si>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</si>
  <si>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</si>
  <si>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</si>
  <si>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</si>
  <si>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</si>
  <si>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</si>
  <si>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</si>
  <si>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</si>
  <si>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</si>
  <si>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</si>
  <si>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</si>
  <si>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</si>
  <si>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</si>
  <si>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</si>
  <si>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</si>
  <si>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</si>
  <si>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</si>
  <si>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</si>
  <si>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</si>
  <si>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</si>
  <si>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</si>
  <si>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</si>
  <si>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</si>
  <si>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</si>
  <si>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</si>
  <si>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</si>
  <si>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</si>
  <si>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</si>
  <si>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</si>
  <si>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</si>
  <si>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</si>
  <si>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</si>
  <si>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</si>
  <si>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</si>
  <si>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</si>
  <si>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</si>
  <si>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</si>
  <si>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</si>
  <si>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</si>
  <si>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</si>
  <si>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</si>
  <si>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</si>
  <si>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</si>
  <si>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</si>
  <si>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</si>
  <si>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</si>
  <si>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</si>
  <si>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</si>
  <si>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</si>
  <si>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</si>
  <si>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</si>
  <si>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</si>
  <si>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</si>
  <si>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</si>
  <si>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</si>
  <si>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</si>
  <si>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</si>
  <si>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</si>
  <si>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</si>
  <si>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</si>
  <si>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</si>
  <si>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</si>
  <si>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</si>
  <si>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</si>
  <si>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</si>
  <si>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</si>
  <si>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</si>
  <si>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</si>
  <si>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</si>
  <si>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</si>
  <si>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</si>
  <si>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</si>
  <si>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</si>
  <si>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</si>
  <si>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</si>
  <si>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</si>
  <si>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</si>
  <si>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</si>
  <si>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</si>
  <si>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</si>
  <si>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</si>
  <si>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</si>
  <si>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</si>
  <si>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</si>
  <si>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</si>
  <si>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</si>
  <si>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</si>
  <si>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</si>
  <si>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</si>
  <si>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</si>
  <si>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</si>
  <si>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</si>
  <si>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</si>
  <si>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</si>
  <si>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</si>
  <si>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</si>
  <si>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</si>
  <si>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</si>
  <si>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</si>
  <si>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</si>
  <si>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</si>
  <si>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</si>
  <si>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</si>
  <si>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</si>
  <si>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</si>
  <si>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</si>
  <si>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</si>
  <si>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</si>
  <si>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</si>
  <si>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</si>
  <si>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</si>
  <si>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</si>
  <si>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</si>
  <si>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</si>
  <si>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</si>
  <si>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</si>
  <si>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</si>
  <si>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</si>
  <si>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</si>
  <si>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</si>
  <si>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</si>
  <si>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</si>
  <si>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</si>
  <si>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</si>
  <si>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</si>
  <si>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</si>
  <si>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</si>
  <si>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</si>
  <si>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</si>
  <si>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</si>
  <si>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</si>
  <si>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</si>
  <si>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</si>
  <si>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</si>
  <si>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</si>
  <si>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</si>
  <si>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</si>
  <si>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</si>
  <si>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</si>
  <si>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</si>
  <si>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</si>
  <si>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</si>
  <si>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</si>
  <si>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</si>
  <si>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</si>
  <si>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</si>
  <si>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</si>
  <si>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</si>
  <si>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</si>
  <si>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</si>
  <si>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</si>
  <si>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</si>
  <si>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</si>
  <si>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</si>
  <si>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</si>
  <si>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</si>
  <si>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</si>
  <si>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</si>
  <si>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</si>
  <si>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</si>
  <si>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</si>
  <si>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</si>
  <si>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</si>
  <si>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</si>
  <si>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</si>
  <si>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</si>
  <si>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</si>
  <si>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</si>
  <si>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</si>
  <si>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</si>
  <si>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</si>
  <si>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</si>
  <si>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</si>
  <si>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</si>
  <si>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</si>
  <si>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</si>
  <si>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</si>
  <si>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</si>
  <si>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</si>
  <si>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</si>
  <si>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</si>
  <si>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</si>
  <si>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</si>
  <si>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</si>
  <si>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</si>
  <si>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</si>
  <si>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</si>
  <si>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</si>
  <si>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</si>
  <si>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</si>
  <si>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</si>
  <si>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</si>
  <si>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</si>
  <si>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</si>
  <si>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</si>
  <si>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</si>
  <si>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</si>
  <si>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</si>
  <si>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</si>
  <si>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</si>
  <si>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</si>
  <si>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</si>
  <si>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</si>
  <si>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</si>
  <si>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</si>
  <si>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</si>
  <si>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</si>
  <si>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</si>
  <si>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</si>
  <si>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</si>
  <si>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</si>
  <si>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</si>
  <si>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</si>
  <si>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</si>
  <si>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</si>
  <si>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</si>
  <si>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</si>
  <si>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</si>
  <si>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</si>
  <si>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</si>
  <si>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</si>
  <si>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</si>
  <si>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</si>
  <si>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</si>
  <si>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</si>
  <si>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</si>
  <si>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</si>
  <si>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</si>
  <si>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</si>
  <si>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</si>
  <si>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</si>
  <si>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</si>
  <si>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</si>
  <si>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</si>
  <si>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</si>
  <si>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</si>
  <si>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</si>
  <si>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</si>
  <si>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</si>
  <si>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</si>
  <si>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</si>
  <si>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</si>
  <si>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</si>
  <si>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</si>
  <si>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</si>
  <si>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</si>
  <si>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</si>
  <si>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</si>
  <si>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</si>
  <si>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</si>
  <si>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</si>
  <si>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</si>
  <si>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</si>
  <si>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</si>
  <si>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</si>
  <si>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</si>
  <si>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</si>
  <si>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</si>
  <si>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</si>
  <si>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</si>
  <si>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</si>
  <si>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</si>
  <si>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</si>
  <si>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</si>
  <si>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</si>
  <si>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</si>
  <si>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</si>
  <si>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</si>
  <si>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</si>
  <si>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</si>
  <si>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</si>
  <si>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</si>
  <si>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</si>
  <si>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</si>
  <si>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</si>
  <si>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</si>
  <si>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</si>
  <si>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</si>
  <si>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</si>
  <si>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</si>
  <si>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</si>
  <si>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</si>
  <si>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</si>
  <si>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</si>
  <si>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</si>
  <si>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</si>
  <si>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</si>
  <si>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</si>
  <si>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</si>
  <si>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</si>
  <si>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</si>
  <si>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</si>
  <si>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</si>
  <si>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</si>
  <si>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</si>
  <si>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</si>
  <si>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</si>
  <si>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</si>
  <si>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</si>
  <si>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</si>
  <si>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</si>
  <si>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</si>
  <si>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</si>
  <si>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</si>
  <si>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</si>
  <si>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</si>
  <si>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</si>
  <si>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</si>
  <si>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</si>
  <si>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</si>
  <si>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</si>
  <si>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</si>
  <si>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</si>
  <si>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</si>
  <si>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</si>
  <si>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</si>
  <si>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</si>
  <si>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</si>
  <si>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</si>
  <si>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</si>
  <si>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</si>
  <si>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</si>
  <si>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</si>
  <si>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</si>
  <si>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</si>
  <si>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</si>
  <si>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</si>
  <si>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</si>
  <si>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</si>
  <si>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</si>
  <si>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</si>
  <si>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</si>
  <si>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</si>
  <si>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</si>
  <si>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</si>
  <si>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</si>
  <si>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</si>
  <si>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</si>
  <si>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</si>
  <si>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</si>
  <si>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</si>
  <si>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</si>
  <si>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</si>
  <si>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</si>
  <si>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</si>
  <si>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</si>
  <si>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</si>
  <si>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</si>
  <si>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</si>
  <si>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</si>
  <si>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</si>
  <si>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</si>
  <si>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</si>
  <si>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</si>
  <si>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</si>
  <si>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</si>
  <si>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</si>
  <si>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</si>
  <si>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</si>
  <si>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</si>
  <si>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</si>
  <si>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</si>
  <si>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</si>
  <si>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</si>
  <si>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</si>
  <si>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</si>
  <si>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</si>
  <si>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</si>
  <si>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</si>
  <si>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</si>
  <si>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</si>
  <si>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</si>
  <si>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</si>
  <si>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</si>
  <si>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</si>
  <si>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</si>
  <si>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</si>
  <si>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</si>
  <si>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</si>
  <si>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</si>
  <si>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</si>
  <si>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</si>
  <si>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</si>
  <si>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</si>
  <si>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</si>
  <si>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</si>
  <si>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</si>
  <si>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</si>
  <si>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</si>
  <si>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</si>
  <si>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</si>
  <si>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</si>
  <si>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</si>
  <si>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</si>
  <si>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</si>
  <si>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</si>
  <si>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</si>
  <si>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</si>
  <si>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</si>
  <si>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</si>
  <si>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</si>
  <si>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</si>
  <si>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</si>
  <si>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</si>
  <si>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</si>
  <si>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</si>
  <si>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</si>
  <si>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</si>
  <si>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</si>
  <si>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</si>
  <si>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</si>
  <si>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</si>
  <si>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</si>
  <si>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</si>
  <si>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</si>
  <si>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</si>
  <si>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</si>
  <si>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</si>
  <si>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</si>
  <si>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</si>
  <si>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</si>
  <si>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</si>
  <si>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</si>
  <si>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</si>
  <si>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</si>
  <si>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</si>
  <si>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</si>
  <si>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</si>
  <si>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</si>
  <si>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</si>
  <si>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</si>
  <si>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</si>
  <si>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</si>
  <si>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</si>
  <si>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</si>
  <si>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</si>
  <si>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</si>
  <si>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</si>
  <si>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</si>
  <si>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</si>
  <si>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</si>
  <si>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</si>
  <si>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</si>
  <si>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</si>
  <si>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</si>
  <si>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</si>
  <si>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</si>
  <si>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</si>
  <si>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</si>
  <si>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</si>
  <si>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</si>
  <si>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</si>
  <si>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</si>
  <si>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</si>
  <si>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</si>
  <si>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</si>
  <si>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</si>
  <si>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</si>
  <si>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</si>
  <si>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</si>
  <si>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</si>
  <si>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</si>
  <si>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</si>
  <si>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</si>
  <si>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</si>
  <si>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</si>
  <si>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</si>
  <si>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</si>
  <si>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</si>
  <si>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</si>
  <si>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</si>
  <si>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</si>
  <si>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</si>
  <si>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</si>
  <si>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</si>
  <si>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</si>
  <si>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</si>
  <si>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</si>
  <si>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</si>
  <si>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</si>
  <si>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</si>
  <si>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</si>
  <si>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</si>
  <si>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</si>
  <si>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</si>
  <si>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</si>
  <si>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</si>
  <si>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</si>
  <si>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</si>
  <si>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</si>
  <si>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</si>
  <si>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</si>
  <si>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</si>
  <si>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</si>
  <si>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</si>
  <si>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</si>
  <si>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</si>
  <si>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</si>
  <si>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</si>
  <si>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</si>
  <si>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</si>
  <si>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</si>
  <si>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</si>
  <si>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</si>
  <si>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</si>
  <si>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</si>
  <si>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</si>
  <si>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</si>
  <si>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</si>
  <si>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</si>
  <si>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</si>
  <si>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</si>
  <si>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</si>
  <si>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</si>
  <si>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</si>
  <si>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</si>
  <si>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</si>
  <si>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</si>
  <si>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</si>
  <si>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</si>
  <si>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</si>
  <si>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</si>
  <si>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</si>
  <si>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</si>
  <si>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</si>
  <si>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</si>
  <si>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</si>
  <si>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</si>
  <si>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</si>
  <si>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</si>
  <si>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</si>
  <si>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</si>
  <si>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</si>
  <si>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</si>
  <si>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</si>
  <si>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</si>
  <si>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</si>
  <si>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</si>
  <si>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</si>
  <si>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</si>
  <si>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</si>
  <si>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</si>
  <si>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</si>
  <si>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</si>
  <si>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</si>
  <si>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</si>
  <si>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</si>
  <si>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</si>
  <si>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</si>
  <si>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</si>
  <si>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</si>
  <si>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</si>
  <si>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</si>
  <si>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</si>
  <si>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</si>
  <si>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</si>
  <si>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</si>
  <si>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</si>
  <si>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</si>
  <si>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</si>
  <si>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</si>
  <si>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</si>
  <si>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</si>
  <si>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</si>
  <si>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</si>
  <si>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</si>
  <si>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</si>
  <si>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</si>
  <si>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</si>
  <si>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</si>
  <si>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</si>
  <si>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</si>
  <si>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</si>
  <si>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</si>
  <si>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</si>
  <si>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</si>
  <si>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</si>
  <si>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</si>
  <si>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</si>
  <si>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</si>
  <si>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</si>
  <si>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</si>
  <si>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</si>
  <si>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</si>
  <si>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</si>
  <si>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</si>
  <si>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</si>
  <si>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</si>
  <si>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</si>
  <si>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</si>
  <si>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</si>
  <si>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</si>
  <si>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</si>
  <si>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</si>
  <si>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</si>
  <si>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</si>
  <si>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</si>
  <si>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</si>
  <si>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</si>
  <si>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</si>
  <si>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</si>
  <si>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</si>
  <si>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</si>
  <si>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</si>
  <si>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</si>
  <si>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</si>
  <si>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</si>
  <si>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</si>
  <si>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</si>
  <si>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</si>
  <si>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</si>
  <si>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</si>
  <si>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</si>
  <si>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</si>
  <si>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</si>
  <si>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</si>
  <si>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</si>
  <si>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</si>
  <si>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</si>
  <si>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</si>
  <si>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</si>
  <si>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</si>
  <si>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</si>
  <si>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</si>
  <si>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</si>
  <si>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</si>
  <si>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</si>
  <si>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</si>
  <si>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</si>
  <si>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</si>
  <si>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</si>
  <si>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</si>
  <si>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</si>
  <si>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</si>
  <si>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</si>
  <si>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</si>
  <si>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</si>
  <si>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</si>
  <si>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</si>
  <si>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</si>
  <si>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</si>
  <si>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</si>
  <si>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</si>
  <si>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</si>
  <si>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</si>
  <si>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</si>
  <si>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</si>
  <si>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</si>
  <si>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</si>
  <si>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</si>
  <si>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</si>
  <si>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</si>
  <si>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</si>
  <si>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</si>
  <si>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</si>
  <si>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</si>
  <si>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</si>
  <si>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</si>
  <si>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</si>
  <si>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</si>
  <si>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</si>
  <si>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</si>
  <si>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</si>
  <si>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</si>
  <si>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</si>
  <si>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</si>
  <si>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</si>
  <si>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</si>
  <si>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</si>
  <si>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</si>
  <si>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</si>
  <si>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</si>
  <si>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</si>
  <si>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</si>
  <si>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</si>
  <si>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</si>
  <si>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</si>
  <si>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</si>
  <si>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</si>
  <si>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</si>
  <si>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</si>
  <si>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</si>
  <si>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</si>
  <si>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</si>
  <si>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</si>
  <si>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</si>
  <si>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</si>
  <si>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</si>
  <si>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</si>
  <si>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</si>
  <si>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</si>
  <si>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</si>
  <si>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</si>
  <si>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</si>
  <si>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</si>
  <si>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</si>
  <si>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</si>
  <si>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</si>
  <si>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</si>
  <si>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</si>
  <si>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</si>
  <si>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</si>
  <si>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</si>
  <si>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</si>
  <si>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</si>
  <si>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</si>
  <si>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</si>
  <si>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</si>
  <si>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</si>
  <si>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</si>
  <si>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</si>
  <si>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</si>
  <si>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</si>
  <si>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</si>
  <si>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</si>
  <si>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</si>
  <si>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</si>
  <si>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</si>
  <si>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</si>
  <si>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</si>
  <si>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</si>
  <si>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</si>
  <si>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</si>
  <si>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</si>
  <si>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</si>
  <si>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</si>
  <si>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</si>
  <si>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</si>
  <si>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</si>
  <si>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</si>
  <si>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</si>
  <si>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</si>
  <si>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</si>
  <si>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</si>
  <si>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</si>
  <si>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</si>
  <si>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</si>
  <si>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</si>
  <si>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</si>
  <si>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</si>
  <si>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</si>
  <si>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</si>
  <si>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</si>
  <si>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</si>
  <si>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</si>
  <si>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</si>
  <si>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</si>
  <si>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</si>
  <si>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</si>
  <si>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</si>
  <si>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</si>
  <si>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</si>
  <si>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</si>
  <si>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</si>
  <si>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</si>
  <si>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</si>
  <si>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</si>
  <si>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</si>
  <si>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</si>
  <si>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</si>
  <si>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</si>
  <si>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</si>
  <si>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</si>
  <si>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</si>
  <si>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</si>
  <si>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</si>
  <si>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</si>
  <si>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</si>
  <si>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</si>
  <si>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</si>
  <si>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</si>
  <si>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</si>
  <si>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</si>
  <si>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</si>
  <si>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</si>
  <si>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</si>
  <si>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</si>
  <si>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</si>
  <si>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</si>
  <si>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</si>
  <si>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</si>
  <si>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</si>
  <si>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</si>
  <si>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</si>
  <si>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</si>
  <si>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</si>
  <si>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</si>
  <si>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</si>
  <si>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</si>
  <si>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</si>
  <si>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</si>
  <si>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</si>
  <si>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</si>
  <si>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</si>
  <si>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</si>
  <si>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</si>
  <si>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</si>
  <si>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</si>
  <si>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</si>
  <si>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</si>
  <si>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</si>
  <si>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</si>
  <si>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</si>
  <si>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</si>
  <si>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</si>
  <si>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</si>
  <si>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</si>
  <si>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</si>
  <si>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</si>
  <si>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</si>
  <si>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</si>
  <si>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</si>
  <si>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</si>
  <si>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</si>
  <si>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</si>
  <si>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</si>
  <si>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</si>
  <si>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</si>
  <si>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</si>
  <si>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</si>
  <si>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</si>
  <si>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</si>
  <si>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</si>
  <si>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</si>
  <si>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</si>
  <si>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</si>
  <si>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</si>
  <si>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</si>
  <si>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</si>
  <si>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</si>
  <si>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</si>
  <si>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</si>
  <si>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</si>
  <si>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</si>
  <si>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</si>
  <si>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</si>
  <si>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</si>
  <si>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</si>
  <si>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</si>
  <si>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</si>
  <si>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</si>
  <si>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</si>
  <si>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</si>
  <si>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</si>
  <si>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</si>
  <si>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</si>
  <si>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</si>
  <si>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</si>
  <si>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</si>
  <si>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</si>
  <si>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</si>
  <si>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</si>
  <si>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</si>
  <si>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</si>
  <si>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</si>
  <si>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</si>
  <si>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</si>
  <si>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</si>
  <si>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</si>
  <si>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</si>
  <si>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</si>
  <si>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</si>
  <si>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</si>
  <si>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</si>
  <si>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</si>
  <si>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</si>
  <si>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</si>
  <si>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</si>
  <si>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</si>
  <si>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</si>
  <si>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</si>
  <si>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</si>
  <si>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</si>
  <si>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</si>
  <si>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</si>
  <si>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</si>
  <si>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</si>
  <si>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</si>
  <si>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</si>
  <si>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</si>
  <si>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</si>
  <si>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</si>
  <si>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</si>
  <si>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</si>
  <si>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</si>
  <si>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</si>
  <si>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</si>
  <si>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</si>
  <si>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</si>
  <si>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</si>
  <si>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</si>
  <si>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</si>
  <si>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</si>
  <si>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</si>
  <si>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</si>
  <si>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</si>
  <si>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</si>
  <si>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</si>
  <si>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</si>
  <si>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</si>
  <si>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</si>
  <si>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</si>
  <si>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</si>
  <si>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</si>
  <si>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</si>
  <si>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</si>
  <si>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</si>
  <si>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</si>
  <si>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</si>
  <si>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</si>
  <si>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</si>
  <si>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</si>
  <si>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</si>
  <si>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</si>
  <si>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</si>
  <si>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</si>
  <si>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</si>
  <si>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</si>
  <si>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</si>
  <si>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</si>
  <si>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</si>
  <si>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</si>
  <si>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</si>
  <si>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</si>
  <si>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</si>
  <si>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</si>
  <si>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</si>
  <si>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</si>
  <si>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</si>
  <si>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</si>
  <si>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</si>
  <si>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</si>
  <si>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</si>
  <si>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</si>
  <si>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</si>
  <si>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</si>
  <si>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</si>
  <si>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</si>
  <si>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</si>
  <si>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</si>
  <si>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</si>
  <si>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</si>
  <si>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</si>
  <si>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</si>
  <si>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</si>
  <si>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</si>
  <si>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</si>
  <si>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</si>
  <si>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</si>
  <si>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</si>
  <si>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</si>
  <si>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</si>
  <si>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</si>
  <si>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</si>
  <si>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</si>
  <si>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</si>
  <si>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</si>
  <si>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</si>
  <si>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</si>
  <si>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</si>
  <si>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</si>
  <si>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</si>
  <si>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</si>
  <si>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</si>
  <si>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</si>
  <si>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</si>
  <si>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</si>
  <si>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</si>
  <si>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</si>
  <si>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</si>
  <si>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</si>
  <si>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</si>
  <si>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</si>
  <si>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</si>
  <si>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</si>
  <si>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</si>
  <si>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</si>
  <si>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</si>
  <si>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</si>
  <si>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</si>
  <si>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</si>
  <si>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</si>
  <si>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</si>
  <si>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</si>
  <si>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</si>
  <si>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</si>
  <si>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</si>
  <si>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</si>
  <si>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</si>
  <si>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</si>
  <si>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</si>
  <si>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</si>
  <si>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</si>
  <si>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</si>
  <si>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</si>
  <si>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</si>
  <si>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</si>
  <si>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</si>
  <si>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</si>
  <si>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</si>
  <si>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</si>
  <si>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</si>
  <si>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</si>
  <si>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</si>
  <si>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</si>
  <si>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</si>
  <si>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</si>
  <si>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</si>
  <si>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</si>
  <si>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</si>
  <si>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</si>
  <si>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</si>
  <si>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</si>
  <si>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</si>
  <si>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</si>
  <si>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</si>
  <si>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</si>
  <si>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</si>
  <si>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</si>
  <si>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</si>
  <si>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</si>
  <si>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</si>
  <si>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</si>
  <si>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</si>
  <si>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</si>
  <si>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</si>
  <si>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</si>
  <si>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</si>
  <si>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</si>
  <si>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</si>
  <si>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</si>
  <si>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</si>
  <si>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</si>
  <si>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</si>
  <si>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</si>
  <si>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</si>
  <si>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</si>
  <si>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</si>
  <si>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</si>
  <si>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</si>
  <si>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</si>
  <si>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</si>
  <si>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</si>
  <si>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</si>
  <si>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</si>
  <si>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</si>
  <si>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</si>
  <si>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</si>
  <si>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</si>
  <si>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</si>
  <si>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</si>
  <si>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</si>
  <si>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</si>
  <si>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</si>
  <si>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</si>
  <si>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</si>
  <si>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</si>
  <si>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</si>
  <si>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</si>
  <si>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</si>
  <si>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</si>
  <si>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</si>
  <si>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</si>
  <si>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</si>
  <si>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</si>
  <si>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</si>
  <si>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</si>
  <si>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</si>
  <si>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</si>
  <si>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</si>
  <si>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</si>
  <si>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</si>
  <si>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</si>
  <si>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</si>
  <si>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</si>
  <si>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</si>
  <si>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</si>
  <si>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</si>
  <si>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</si>
  <si>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</si>
  <si>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</si>
  <si>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</si>
  <si>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</si>
  <si>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</si>
  <si>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</si>
  <si>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</si>
  <si>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</si>
  <si>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</si>
  <si>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</si>
  <si>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</si>
  <si>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</si>
  <si>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</si>
  <si>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</si>
  <si>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</si>
  <si>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</si>
  <si>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</si>
  <si>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</si>
  <si>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</si>
  <si>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</si>
  <si>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</si>
  <si>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</si>
  <si>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</si>
  <si>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</si>
  <si>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</si>
  <si>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</si>
  <si>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</si>
  <si>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</si>
  <si>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</si>
  <si>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</si>
  <si>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</si>
  <si>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</si>
  <si>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</si>
  <si>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</si>
  <si>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</si>
  <si>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</si>
  <si>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</si>
  <si>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</si>
  <si>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</si>
  <si>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</si>
  <si>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</si>
  <si>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</si>
  <si>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</si>
  <si>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</si>
  <si>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</si>
  <si>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</si>
  <si>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</si>
  <si>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</si>
  <si>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</si>
  <si>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</si>
  <si>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</si>
  <si>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</si>
  <si>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</si>
  <si>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</si>
  <si>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</si>
  <si>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</si>
  <si>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</si>
  <si>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</si>
  <si>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</si>
  <si>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</si>
  <si>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</si>
  <si>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</si>
  <si>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</si>
  <si>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</si>
  <si>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</si>
  <si>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</si>
  <si>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</si>
  <si>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</si>
  <si>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</si>
  <si>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</si>
  <si>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</si>
  <si>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</si>
  <si>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</si>
  <si>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</si>
  <si>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</si>
  <si>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</si>
  <si>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</si>
  <si>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</si>
  <si>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</si>
  <si>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</si>
  <si>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</si>
  <si>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</si>
  <si>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</si>
  <si>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</si>
  <si>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</si>
  <si>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</si>
  <si>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</si>
  <si>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</si>
  <si>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</si>
  <si>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</si>
  <si>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</si>
  <si>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</si>
  <si>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</si>
  <si>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</si>
  <si>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</si>
  <si>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</si>
  <si>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</si>
  <si>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</si>
  <si>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</si>
  <si>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</si>
  <si>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</si>
  <si>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</si>
  <si>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</si>
  <si>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</si>
  <si>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</si>
  <si>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</si>
  <si>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</si>
  <si>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</si>
  <si>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</si>
  <si>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</si>
  <si>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</si>
  <si>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</si>
  <si>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</si>
  <si>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</si>
  <si>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</si>
  <si>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</si>
  <si>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</si>
  <si>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</si>
  <si>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</si>
  <si>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</si>
  <si>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</si>
  <si>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</si>
  <si>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</si>
  <si>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</si>
  <si>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</si>
  <si>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</si>
  <si>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</si>
  <si>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</si>
  <si>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</si>
  <si>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</si>
  <si>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</si>
  <si>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</si>
  <si>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</si>
  <si>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</si>
  <si>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</si>
  <si>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</si>
  <si>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</si>
  <si>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</si>
  <si>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</si>
  <si>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</si>
  <si>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</si>
  <si>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</si>
  <si>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</si>
  <si>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</si>
  <si>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</si>
  <si>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</si>
  <si>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</si>
  <si>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</si>
  <si>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</si>
  <si>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</si>
  <si>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</si>
  <si>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</si>
  <si>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</si>
  <si>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</si>
  <si>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</si>
  <si>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</si>
  <si>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</si>
  <si>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</si>
  <si>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</si>
  <si>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</si>
  <si>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</si>
  <si>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</si>
  <si>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</si>
  <si>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</si>
  <si>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</si>
  <si>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</si>
  <si>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</si>
  <si>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</si>
  <si>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</si>
  <si>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</si>
  <si>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</si>
  <si>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</si>
  <si>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</si>
  <si>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</si>
  <si>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</si>
  <si>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</si>
  <si>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</si>
  <si>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</si>
  <si>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</si>
  <si>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</si>
  <si>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</si>
  <si>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</si>
  <si>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</si>
  <si>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</si>
  <si>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</si>
  <si>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</si>
  <si>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</si>
  <si>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</si>
  <si>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</si>
  <si>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</si>
  <si>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</si>
  <si>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</si>
  <si>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</si>
  <si>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</si>
  <si>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</si>
  <si>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</si>
  <si>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</si>
  <si>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</si>
  <si>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</si>
  <si>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</si>
  <si>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</si>
  <si>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</si>
  <si>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</si>
  <si>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</si>
  <si>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</si>
  <si>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</si>
  <si>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</si>
  <si>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</si>
  <si>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</si>
  <si>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</si>
  <si>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</si>
  <si>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</si>
  <si>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</si>
  <si>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</si>
  <si>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</si>
  <si>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</si>
  <si>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</si>
  <si>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</si>
  <si>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</si>
  <si>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</si>
  <si>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</si>
  <si>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</si>
  <si>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</si>
  <si>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</si>
  <si>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</si>
  <si>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</si>
  <si>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</si>
  <si>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</si>
  <si>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</si>
  <si>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</si>
  <si>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</si>
  <si>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</si>
  <si>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</si>
  <si>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</si>
  <si>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</si>
  <si>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</si>
  <si>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</si>
  <si>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</si>
  <si>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</si>
  <si>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</si>
  <si>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</si>
  <si>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</si>
  <si>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</si>
  <si>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</si>
  <si>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</si>
  <si>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</si>
  <si>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</si>
  <si>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</si>
  <si>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</si>
  <si>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</si>
  <si>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</si>
  <si>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</si>
  <si>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</si>
  <si>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</si>
  <si>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</si>
  <si>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</si>
  <si>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</si>
  <si>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</si>
  <si>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</si>
  <si>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</si>
  <si>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</si>
  <si>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</si>
  <si>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</si>
  <si>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</si>
  <si>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</si>
  <si>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</si>
  <si>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</si>
  <si>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</si>
  <si>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</si>
  <si>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</si>
  <si>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</si>
  <si>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</si>
  <si>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</si>
  <si>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</si>
  <si>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</si>
  <si>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</si>
  <si>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</si>
  <si>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</si>
  <si>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</si>
  <si>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</si>
  <si>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</si>
  <si>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</si>
  <si>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</si>
  <si>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</si>
  <si>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</si>
  <si>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</si>
  <si>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</si>
  <si>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</si>
  <si>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</si>
  <si>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</si>
  <si>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</si>
  <si>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</si>
  <si>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</si>
  <si>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</si>
  <si>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</si>
  <si>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</si>
  <si>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</si>
  <si>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</si>
  <si>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</si>
  <si>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</si>
  <si>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</si>
  <si>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</si>
  <si>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</si>
  <si>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</si>
  <si>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</si>
  <si>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</si>
  <si>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</si>
  <si>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</si>
  <si>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</si>
  <si>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</si>
  <si>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</si>
  <si>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</si>
  <si>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</si>
  <si>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</si>
  <si>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</si>
  <si>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</si>
  <si>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</si>
  <si>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</si>
  <si>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</si>
  <si>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</si>
  <si>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</si>
  <si>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</si>
  <si>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</si>
  <si>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</si>
  <si>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</si>
  <si>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</si>
  <si>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</si>
  <si>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</si>
  <si>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</si>
  <si>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</si>
  <si>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</si>
  <si>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</si>
  <si>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</si>
  <si>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</si>
  <si>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</si>
  <si>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</si>
  <si>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</si>
  <si>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</si>
  <si>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</si>
  <si>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</si>
  <si>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</si>
  <si>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</si>
  <si>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</si>
  <si>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</si>
  <si>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</si>
  <si>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</si>
  <si>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</si>
  <si>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</si>
  <si>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</si>
  <si>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</si>
  <si>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</si>
  <si>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</si>
  <si>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</si>
  <si>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</si>
  <si>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</si>
  <si>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</si>
  <si>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</si>
  <si>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</si>
  <si>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</si>
  <si>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</si>
  <si>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</si>
  <si>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</si>
  <si>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</si>
  <si>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</si>
  <si>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</si>
  <si>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</si>
  <si>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</si>
  <si>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</si>
  <si>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</si>
  <si>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</si>
  <si>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</si>
  <si>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</si>
  <si>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</si>
  <si>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</si>
  <si>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</si>
  <si>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</si>
  <si>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</si>
  <si>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</si>
  <si>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</si>
  <si>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</si>
  <si>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</si>
  <si>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</si>
  <si>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</si>
  <si>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</si>
  <si>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</si>
  <si>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</si>
  <si>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</si>
  <si>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</si>
  <si>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</si>
  <si>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</si>
  <si>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</si>
  <si>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</si>
  <si>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</si>
  <si>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</si>
  <si>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</si>
  <si>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</si>
  <si>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</si>
  <si>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</si>
  <si>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</si>
  <si>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</si>
  <si>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</si>
  <si>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</si>
  <si>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</si>
  <si>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</si>
  <si>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</si>
  <si>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</si>
  <si>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</si>
  <si>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</si>
  <si>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</si>
  <si>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</si>
  <si>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</si>
  <si>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</si>
  <si>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</si>
  <si>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</si>
  <si>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</si>
  <si>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</si>
  <si>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</si>
  <si>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</si>
  <si>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</si>
  <si>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</si>
  <si>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</si>
  <si>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</si>
  <si>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</si>
  <si>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</si>
  <si>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</si>
  <si>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</si>
  <si>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</si>
  <si>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</si>
  <si>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</si>
  <si>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</si>
  <si>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</si>
  <si>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</si>
  <si>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</si>
  <si>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</si>
  <si>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</si>
  <si>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</si>
  <si>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</si>
  <si>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</si>
  <si>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</si>
  <si>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</si>
  <si>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</si>
  <si>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</si>
  <si>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</si>
  <si>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</si>
  <si>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</si>
  <si>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</si>
  <si>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</si>
  <si>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</si>
  <si>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</si>
  <si>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</si>
  <si>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</si>
  <si>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</si>
  <si>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</si>
  <si>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</si>
  <si>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</si>
  <si>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</si>
  <si>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</si>
  <si>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</si>
  <si>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</si>
  <si>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</si>
  <si>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</si>
  <si>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</si>
  <si>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</si>
  <si>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</si>
  <si>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</si>
  <si>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</si>
  <si>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</si>
  <si>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</si>
  <si>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</si>
  <si>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</si>
  <si>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</si>
  <si>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</si>
  <si>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</si>
  <si>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</si>
  <si>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</si>
  <si>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</si>
  <si>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</si>
  <si>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</si>
  <si>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</si>
  <si>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</si>
  <si>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</si>
  <si>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</si>
  <si>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</si>
  <si>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</si>
  <si>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</si>
  <si>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</si>
  <si>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</si>
  <si>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</si>
  <si>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</si>
  <si>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</si>
  <si>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</si>
  <si>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</si>
  <si>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</si>
  <si>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</si>
  <si>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</si>
  <si>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</si>
  <si>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</si>
  <si>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</si>
  <si>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</si>
  <si>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</si>
  <si>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</si>
  <si>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</si>
  <si>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</si>
  <si>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</si>
  <si>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</si>
  <si>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</si>
  <si>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</si>
  <si>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</si>
  <si>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</si>
  <si>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</si>
  <si>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</si>
  <si>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</si>
  <si>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</si>
  <si>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</si>
  <si>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</si>
  <si>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</si>
  <si>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</si>
  <si>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</si>
  <si>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</si>
  <si>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</si>
  <si>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</si>
  <si>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</si>
  <si>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</si>
  <si>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</si>
  <si>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</si>
  <si>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</si>
  <si>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</si>
  <si>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</si>
  <si>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</si>
  <si>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</si>
  <si>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</si>
  <si>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</si>
  <si>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</si>
  <si>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</si>
  <si>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</si>
  <si>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</si>
  <si>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</si>
  <si>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</si>
  <si>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</si>
  <si>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</si>
  <si>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</si>
  <si>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</si>
  <si>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</si>
  <si>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</si>
  <si>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</si>
  <si>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</si>
  <si>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</si>
  <si>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</si>
  <si>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</si>
  <si>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</si>
  <si>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</si>
  <si>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</si>
  <si>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</si>
  <si>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</si>
  <si>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</si>
  <si>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</si>
  <si>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</si>
  <si>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</si>
  <si>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</si>
  <si>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</si>
  <si>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</si>
  <si>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</si>
  <si>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</si>
  <si>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</si>
  <si>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</si>
  <si>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</si>
  <si>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</si>
  <si>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</si>
  <si>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</si>
  <si>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</si>
  <si>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</si>
  <si>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</si>
  <si>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</si>
  <si>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</si>
  <si>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</si>
  <si>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</si>
  <si>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</si>
  <si>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</si>
  <si>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</si>
  <si>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</si>
  <si>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</si>
  <si>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</si>
  <si>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</si>
  <si>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</si>
  <si>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</si>
  <si>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</si>
  <si>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</si>
  <si>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</si>
  <si>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</si>
  <si>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</si>
  <si>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</si>
  <si>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</si>
  <si>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</si>
  <si>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</si>
  <si>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</si>
  <si>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</si>
  <si>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</si>
  <si>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</si>
  <si>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</si>
  <si>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</si>
  <si>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</si>
  <si>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</si>
  <si>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</si>
  <si>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</si>
  <si>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</si>
  <si>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</si>
  <si>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</si>
  <si>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</si>
  <si>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</si>
  <si>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</si>
  <si>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</si>
  <si>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</si>
  <si>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</si>
  <si>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</si>
  <si>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</si>
  <si>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</si>
  <si>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</si>
  <si>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</si>
  <si>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</si>
  <si>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</si>
  <si>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</si>
  <si>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</si>
  <si>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</si>
  <si>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</si>
  <si>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</si>
  <si>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</si>
  <si>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</si>
  <si>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</si>
  <si>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</si>
  <si>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</si>
  <si>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</si>
  <si>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</si>
  <si>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</si>
  <si>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</si>
  <si>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</si>
  <si>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</si>
  <si>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</si>
  <si>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</si>
  <si>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</si>
  <si>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</si>
  <si>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</si>
  <si>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</si>
  <si>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</si>
  <si>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</si>
  <si>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</si>
  <si>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</si>
  <si>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</si>
  <si>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</si>
  <si>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</si>
  <si>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</si>
  <si>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</si>
  <si>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</si>
  <si>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</si>
  <si>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</si>
  <si>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</si>
  <si>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</si>
  <si>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</si>
  <si>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</si>
  <si>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</si>
  <si>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</si>
  <si>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</si>
  <si>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</si>
  <si>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</si>
  <si>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</si>
  <si>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</si>
  <si>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</si>
  <si>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</si>
  <si>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</si>
  <si>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</si>
  <si>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</si>
  <si>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</si>
  <si>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</si>
  <si>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</si>
  <si>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</si>
  <si>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</si>
  <si>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</si>
  <si>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</si>
  <si>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</si>
  <si>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</si>
  <si>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</si>
  <si>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</si>
  <si>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</si>
  <si>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</si>
  <si>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</si>
  <si>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</si>
  <si>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</si>
  <si>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</si>
  <si>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</si>
  <si>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</si>
  <si>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</si>
  <si>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</si>
  <si>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</si>
  <si>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</si>
  <si>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</si>
  <si>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</si>
  <si>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</si>
  <si>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</si>
  <si>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</si>
  <si>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</si>
  <si>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</si>
  <si>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</si>
  <si>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</si>
  <si>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</si>
  <si>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</si>
  <si>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</si>
  <si>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</si>
  <si>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</si>
  <si>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</si>
  <si>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</si>
  <si>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</si>
  <si>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</si>
  <si>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</si>
  <si>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</si>
  <si>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</si>
  <si>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</si>
  <si>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</si>
  <si>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</si>
  <si>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</si>
  <si>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</si>
  <si>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</si>
  <si>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</si>
  <si>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</si>
  <si>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</si>
  <si>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</si>
  <si>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</si>
  <si>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</si>
  <si>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</si>
  <si>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</si>
  <si>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</si>
  <si>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</si>
  <si>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</si>
  <si>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</si>
  <si>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</si>
  <si>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</si>
  <si>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</si>
  <si>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</si>
  <si>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</si>
  <si>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</si>
  <si>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</si>
  <si>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</si>
  <si>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</si>
  <si>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</si>
  <si>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</si>
  <si>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</si>
  <si>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</si>
  <si>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</si>
  <si>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</si>
  <si>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</si>
  <si>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</si>
  <si>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</si>
  <si>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</si>
  <si>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</si>
  <si>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</si>
  <si>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</si>
  <si>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</si>
  <si>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</si>
  <si>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</si>
  <si>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</si>
  <si>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</si>
  <si>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</si>
  <si>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</si>
  <si>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</si>
  <si>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</si>
  <si>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</si>
  <si>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</si>
  <si>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</si>
  <si>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</si>
  <si>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</si>
  <si>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</si>
  <si>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</si>
  <si>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</si>
  <si>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</si>
  <si>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</si>
  <si>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</si>
  <si>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</si>
  <si>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</si>
  <si>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</si>
  <si>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</si>
  <si>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</si>
  <si>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</si>
  <si>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</si>
  <si>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</si>
  <si>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</si>
  <si>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</si>
  <si>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</si>
  <si>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</si>
  <si>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</si>
  <si>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</si>
  <si>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</si>
  <si>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</si>
  <si>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</si>
  <si>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</si>
  <si>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</si>
  <si>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</si>
  <si>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</si>
  <si>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</si>
  <si>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</si>
  <si>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</si>
  <si>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</si>
  <si>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</si>
  <si>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</si>
  <si>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</si>
  <si>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</si>
  <si>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</si>
  <si>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</si>
  <si>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</si>
  <si>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</si>
  <si>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</si>
  <si>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</si>
  <si>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</si>
  <si>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</si>
  <si>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</si>
  <si>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</si>
  <si>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</si>
  <si>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</si>
  <si>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</si>
  <si>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</si>
  <si>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</si>
  <si>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</si>
  <si>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</si>
  <si>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</si>
  <si>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</si>
  <si>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</si>
  <si>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</si>
  <si>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</si>
  <si>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</si>
  <si>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</si>
  <si>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</si>
  <si>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</si>
  <si>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</si>
  <si>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</si>
  <si>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</si>
  <si>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</si>
  <si>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</si>
  <si>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</si>
  <si>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</si>
  <si>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</si>
  <si>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</si>
  <si>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</si>
  <si>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</si>
  <si>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</si>
  <si>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</si>
  <si>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</si>
  <si>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</si>
  <si>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</si>
  <si>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</si>
  <si>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</si>
  <si>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</si>
  <si>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</si>
  <si>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</si>
  <si>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</si>
  <si>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</si>
  <si>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</si>
  <si>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</si>
  <si>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</si>
  <si>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</si>
  <si>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</si>
  <si>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</si>
  <si>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</si>
  <si>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</si>
  <si>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</si>
  <si>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</si>
  <si>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</si>
  <si>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</si>
  <si>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</si>
  <si>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</si>
  <si>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</si>
  <si>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</si>
  <si>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</si>
  <si>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</si>
  <si>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</si>
  <si>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</si>
  <si>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</si>
  <si>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</si>
  <si>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</si>
  <si>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</si>
  <si>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</si>
  <si>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</si>
  <si>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</si>
  <si>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</si>
  <si>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</si>
  <si>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</si>
  <si>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</si>
  <si>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</si>
  <si>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</si>
  <si>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</si>
  <si>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</si>
  <si>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</si>
  <si>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</si>
  <si>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</si>
  <si>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</si>
  <si>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</si>
  <si>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</si>
  <si>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</si>
  <si>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</si>
  <si>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</si>
  <si>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</si>
  <si>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</si>
  <si>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</si>
  <si>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</si>
  <si>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</si>
  <si>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</si>
  <si>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</si>
  <si>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</si>
  <si>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</si>
  <si>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</si>
  <si>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</si>
  <si>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</si>
  <si>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</si>
  <si>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</si>
  <si>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</si>
  <si>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</si>
  <si>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</si>
  <si>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</si>
  <si>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</si>
  <si>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</si>
  <si>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</si>
  <si>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</si>
  <si>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</si>
  <si>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</si>
  <si>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</si>
  <si>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</si>
  <si>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</si>
  <si>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</si>
  <si>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</si>
  <si>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</si>
  <si>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</si>
  <si>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</si>
  <si>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</si>
  <si>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</si>
  <si>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</si>
  <si>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</si>
  <si>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</si>
  <si>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</si>
  <si>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</si>
  <si>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</si>
  <si>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</si>
  <si>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</si>
  <si>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</si>
  <si>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</si>
  <si>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</si>
  <si>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</si>
  <si>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</si>
  <si>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</si>
  <si>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</si>
  <si>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</si>
  <si>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</si>
  <si>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</si>
  <si>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</si>
  <si>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</si>
  <si>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</si>
  <si>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</si>
  <si>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</si>
  <si>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</si>
  <si>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</si>
  <si>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</si>
  <si>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</si>
  <si>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</si>
  <si>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</si>
  <si>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</si>
  <si>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</si>
  <si>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</si>
  <si>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</si>
  <si>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</si>
  <si>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</si>
  <si>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</si>
  <si>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</si>
  <si>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</si>
  <si>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</si>
  <si>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</si>
  <si>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</si>
  <si>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</si>
  <si>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</si>
  <si>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</si>
  <si>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</si>
  <si>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</si>
  <si>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</si>
  <si>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</si>
  <si>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</si>
  <si>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</si>
  <si>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</si>
  <si>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</si>
  <si>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</si>
  <si>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</si>
  <si>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</si>
  <si>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</si>
  <si>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</si>
  <si>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</si>
  <si>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</si>
  <si>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</si>
  <si>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</si>
  <si>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</si>
  <si>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</si>
  <si>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</si>
  <si>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</si>
  <si>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</si>
  <si>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</si>
  <si>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</si>
  <si>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</si>
  <si>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</si>
  <si>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</si>
  <si>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</si>
  <si>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</si>
  <si>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</si>
  <si>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</si>
  <si>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</si>
  <si>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</si>
  <si>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</si>
  <si>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</si>
  <si>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</si>
  <si>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</si>
  <si>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</si>
  <si>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</si>
  <si>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</si>
  <si>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</si>
  <si>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</si>
  <si>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</si>
  <si>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</si>
  <si>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</si>
  <si>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</si>
  <si>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</si>
  <si>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</si>
  <si>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</si>
  <si>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</si>
  <si>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</si>
  <si>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</si>
  <si>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</si>
  <si>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</si>
  <si>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</si>
  <si>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</si>
  <si>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</si>
  <si>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</si>
  <si>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</si>
  <si>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</si>
  <si>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</si>
  <si>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</si>
  <si>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</si>
  <si>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</si>
  <si>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</si>
  <si>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</si>
  <si>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</si>
  <si>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</si>
  <si>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</si>
  <si>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</si>
  <si>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</si>
  <si>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</si>
  <si>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</si>
  <si>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</si>
  <si>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</si>
  <si>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</si>
  <si>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</si>
  <si>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</si>
  <si>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</si>
  <si>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</si>
  <si>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</si>
  <si>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</si>
  <si>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</si>
  <si>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</si>
  <si>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</si>
  <si>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</si>
  <si>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</si>
  <si>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</si>
  <si>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</si>
  <si>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</si>
  <si>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</si>
  <si>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</si>
  <si>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</si>
  <si>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</si>
  <si>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</si>
  <si>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</si>
  <si>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</si>
  <si>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</si>
  <si>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</si>
  <si>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</si>
  <si>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</si>
  <si>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</si>
  <si>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</si>
  <si>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</si>
  <si>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</si>
  <si>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</si>
  <si>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</si>
  <si>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</si>
  <si>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</si>
  <si>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</si>
  <si>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</si>
  <si>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</si>
  <si>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</si>
  <si>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</si>
  <si>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</si>
  <si>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</si>
  <si>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</si>
  <si>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</si>
  <si>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</si>
  <si>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</si>
  <si>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</si>
  <si>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</si>
  <si>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</si>
  <si>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</si>
  <si>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</si>
  <si>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</si>
  <si>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</si>
  <si>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</si>
  <si>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</si>
  <si>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</si>
  <si>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</si>
  <si>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</si>
  <si>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</si>
  <si>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</si>
  <si>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</si>
  <si>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</si>
  <si>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</si>
  <si>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</si>
  <si>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</si>
  <si>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</si>
  <si>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</si>
  <si>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</si>
  <si>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</si>
  <si>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</si>
  <si>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</si>
  <si>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</si>
  <si>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</si>
  <si>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</si>
  <si>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</si>
  <si>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</si>
  <si>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</si>
  <si>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</si>
  <si>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</si>
  <si>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</si>
  <si>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</si>
  <si>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</si>
  <si>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</si>
  <si>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</si>
  <si>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</si>
  <si>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</si>
  <si>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</si>
  <si>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</si>
  <si>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</si>
  <si>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</si>
  <si>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</si>
  <si>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</si>
  <si>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</si>
  <si>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</si>
  <si>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</si>
  <si>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</si>
  <si>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</si>
  <si>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</si>
  <si>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</si>
  <si>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</si>
  <si>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</si>
  <si>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</si>
  <si>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</si>
  <si>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</si>
  <si>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</si>
  <si>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</si>
  <si>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</si>
  <si>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</si>
  <si>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</si>
  <si>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</si>
  <si>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</si>
  <si>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</si>
  <si>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</si>
  <si>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</si>
  <si>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</si>
  <si>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</si>
  <si>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</si>
  <si>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</si>
  <si>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</si>
  <si>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</si>
  <si>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</si>
  <si>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</si>
  <si>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</si>
  <si>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</si>
  <si>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</si>
  <si>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</si>
  <si>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</si>
  <si>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</si>
  <si>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</si>
  <si>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</si>
  <si>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</si>
  <si>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</si>
  <si>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</si>
  <si>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</si>
  <si>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</si>
  <si>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</si>
  <si>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</si>
  <si>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</si>
  <si>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</si>
  <si>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</si>
  <si>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</si>
  <si>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</si>
  <si>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</si>
  <si>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</si>
  <si>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</si>
  <si>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</si>
  <si>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</si>
  <si>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</si>
  <si>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</si>
  <si>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</si>
  <si>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</si>
  <si>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</si>
  <si>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</si>
  <si>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</si>
  <si>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</si>
  <si>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</si>
  <si>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</si>
  <si>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</si>
  <si>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</si>
  <si>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</si>
  <si>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</si>
  <si>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</si>
  <si>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</si>
  <si>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</si>
  <si>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</si>
  <si>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</si>
  <si>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</si>
  <si>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</si>
  <si>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</si>
  <si>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</si>
  <si>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</si>
  <si>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</si>
  <si>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</si>
  <si>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</si>
  <si>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</si>
  <si>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</si>
  <si>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</si>
  <si>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</si>
  <si>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</si>
  <si>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</si>
  <si>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</si>
  <si>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</si>
  <si>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</si>
  <si>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</si>
  <si>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</si>
  <si>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</si>
  <si>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</si>
  <si>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</si>
  <si>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</si>
  <si>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</si>
  <si>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</si>
  <si>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</si>
  <si>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</si>
  <si>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</si>
  <si>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</si>
  <si>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</si>
  <si>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</si>
  <si>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</si>
  <si>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</si>
  <si>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</si>
  <si>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</si>
  <si>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</si>
  <si>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</si>
  <si>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</si>
  <si>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</si>
  <si>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</si>
  <si>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</si>
  <si>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</si>
  <si>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</si>
  <si>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</si>
  <si>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</si>
  <si>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</si>
  <si>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</si>
  <si>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</si>
  <si>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</si>
  <si>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</si>
  <si>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</si>
  <si>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</si>
  <si>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</si>
  <si>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</si>
  <si>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</si>
  <si>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</si>
  <si>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</si>
  <si>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</si>
  <si>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</si>
  <si>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</si>
  <si>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</si>
  <si>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</si>
  <si>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</si>
  <si>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</si>
  <si>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</si>
  <si>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</si>
  <si>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</si>
  <si>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</si>
  <si>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</si>
  <si>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</si>
  <si>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</si>
  <si>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</si>
  <si>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</si>
  <si>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</si>
  <si>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</si>
  <si>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</si>
  <si>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</si>
  <si>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</si>
  <si>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</si>
  <si>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</si>
  <si>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</si>
  <si>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</si>
  <si>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</si>
  <si>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</si>
  <si>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</si>
  <si>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</si>
  <si>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</si>
  <si>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</si>
  <si>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</si>
  <si>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</si>
  <si>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</si>
  <si>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</si>
  <si>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</si>
  <si>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</si>
  <si>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</si>
  <si>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</si>
  <si>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</si>
  <si>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</si>
  <si>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</si>
  <si>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</si>
  <si>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</si>
  <si>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</si>
  <si>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</si>
  <si>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</si>
  <si>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</si>
  <si>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</si>
  <si>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</si>
  <si>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</si>
  <si>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</si>
  <si>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</si>
  <si>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</si>
  <si>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</si>
  <si>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</si>
  <si>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</si>
  <si>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</si>
  <si>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</si>
  <si>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</si>
  <si>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</si>
  <si>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</si>
  <si>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</si>
  <si>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</si>
  <si>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</si>
  <si>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</si>
  <si>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</si>
  <si>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</si>
  <si>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</si>
  <si>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</si>
  <si>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</si>
  <si>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</si>
  <si>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</si>
  <si>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</si>
  <si>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</si>
  <si>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</si>
  <si>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</si>
  <si>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</si>
  <si>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</si>
  <si>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</si>
  <si>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</si>
  <si>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</si>
  <si>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</si>
  <si>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</si>
  <si>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</si>
  <si>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</si>
  <si>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</si>
  <si>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</si>
  <si>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</si>
  <si>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</si>
  <si>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</si>
  <si>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</si>
  <si>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</si>
  <si>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</si>
  <si>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</si>
  <si>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</si>
  <si>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</si>
  <si>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</si>
  <si>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</si>
  <si>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</si>
  <si>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</si>
  <si>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</si>
  <si>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</si>
  <si>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</si>
  <si>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</si>
  <si>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</si>
  <si>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</si>
  <si>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</si>
  <si>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</si>
  <si>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</si>
  <si>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</si>
  <si>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</si>
  <si>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</si>
  <si>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</si>
  <si>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</si>
  <si>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</si>
  <si>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</si>
  <si>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</si>
  <si>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</si>
  <si>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</si>
  <si>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</si>
  <si>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</si>
  <si>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</si>
  <si>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</si>
  <si>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</si>
  <si>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</si>
  <si>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</si>
  <si>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</si>
  <si>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</si>
  <si>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</si>
  <si>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</si>
  <si>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</si>
  <si>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</si>
  <si>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</si>
  <si>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</si>
  <si>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</si>
  <si>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</si>
  <si>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</si>
  <si>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</si>
  <si>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</si>
  <si>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</si>
  <si>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</si>
  <si>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</si>
  <si>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</si>
  <si>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</si>
  <si>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</si>
  <si>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</si>
  <si>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</si>
  <si>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</si>
  <si>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</si>
  <si>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</si>
  <si>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</si>
  <si>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</si>
  <si>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</si>
  <si>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</si>
  <si>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</si>
  <si>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</si>
  <si>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</si>
  <si>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</si>
  <si>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</si>
  <si>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</si>
  <si>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</si>
  <si>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</si>
  <si>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</si>
  <si>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</si>
  <si>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</si>
  <si>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</si>
  <si>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</si>
  <si>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</si>
  <si>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</si>
  <si>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</si>
  <si>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</si>
  <si>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</si>
  <si>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</si>
  <si>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</si>
  <si>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</si>
  <si>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</si>
  <si>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</si>
  <si>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</si>
  <si>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</si>
  <si>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</si>
  <si>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</si>
  <si>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</si>
  <si>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</si>
  <si>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</si>
  <si>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</si>
  <si>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</si>
  <si>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</si>
  <si>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</si>
  <si>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</si>
  <si>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</si>
  <si>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</si>
  <si>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</si>
  <si>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</si>
  <si>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</si>
  <si>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</si>
  <si>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</si>
  <si>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</si>
  <si>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</si>
  <si>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</si>
  <si>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</si>
  <si>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</si>
  <si>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</si>
  <si>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</si>
  <si>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</si>
  <si>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</si>
  <si>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</si>
  <si>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</si>
  <si>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</si>
  <si>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</si>
  <si>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</si>
  <si>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</si>
  <si>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</si>
  <si>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</si>
  <si>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</si>
  <si>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</si>
  <si>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</si>
  <si>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</si>
  <si>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</si>
  <si>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</si>
  <si>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</si>
  <si>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</si>
  <si>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</si>
  <si>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</si>
  <si>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</si>
  <si>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</si>
  <si>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</si>
  <si>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</si>
  <si>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</si>
  <si>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</si>
  <si>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</si>
  <si>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</si>
  <si>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</si>
  <si>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</si>
  <si>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</si>
  <si>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</si>
  <si>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</si>
  <si>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</si>
  <si>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</si>
  <si>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</si>
  <si>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</si>
  <si>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</si>
  <si>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</si>
  <si>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</si>
  <si>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</si>
  <si>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</si>
  <si>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</si>
  <si>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</si>
  <si>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</si>
  <si>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</si>
  <si>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</si>
  <si>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</si>
  <si>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</si>
  <si>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</si>
  <si>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</si>
  <si>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</si>
  <si>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</si>
  <si>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</si>
  <si>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</si>
  <si>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</si>
  <si>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</si>
  <si>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</si>
  <si>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</si>
  <si>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</si>
  <si>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</si>
  <si>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</si>
  <si>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</si>
  <si>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</si>
  <si>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</si>
  <si>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</si>
  <si>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</si>
  <si>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</si>
  <si>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</si>
  <si>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</si>
  <si>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</si>
  <si>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</si>
  <si>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</si>
  <si>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</si>
  <si>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</si>
  <si>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</si>
  <si>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</si>
  <si>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</si>
  <si>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</si>
  <si>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</si>
  <si>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</si>
  <si>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</si>
  <si>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</si>
  <si>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</si>
  <si>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</si>
  <si>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</si>
  <si>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</si>
  <si>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</si>
  <si>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</si>
  <si>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</si>
  <si>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</si>
  <si>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</si>
  <si>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</si>
  <si>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</si>
  <si>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</si>
  <si>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</si>
  <si>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</si>
  <si>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</si>
  <si>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</si>
  <si>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</si>
  <si>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</si>
  <si>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</si>
  <si>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</si>
  <si>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</si>
  <si>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</si>
  <si>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</si>
  <si>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</si>
  <si>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</si>
  <si>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</si>
  <si>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</si>
  <si>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</si>
  <si>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</si>
  <si>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</si>
  <si>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</si>
  <si>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</si>
  <si>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</si>
  <si>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</si>
  <si>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</si>
  <si>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</si>
  <si>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</si>
  <si>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</si>
  <si>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</si>
  <si>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</si>
  <si>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</si>
  <si>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</si>
  <si>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</si>
  <si>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</si>
  <si>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</si>
  <si>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</si>
  <si>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</si>
  <si>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</si>
  <si>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</si>
  <si>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</si>
  <si>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</si>
  <si>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</si>
  <si>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</si>
  <si>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</si>
  <si>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</si>
  <si>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</si>
  <si>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</si>
  <si>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</si>
  <si>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</si>
  <si>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</si>
  <si>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</si>
  <si>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</si>
  <si>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</si>
  <si>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</si>
  <si>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</si>
  <si>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</si>
  <si>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</si>
  <si>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</si>
  <si>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</si>
  <si>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</si>
  <si>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</si>
  <si>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</si>
  <si>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</si>
  <si>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</si>
  <si>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</si>
  <si>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</si>
  <si>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</si>
  <si>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</si>
  <si>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</si>
  <si>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</si>
  <si>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</si>
  <si>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</si>
  <si>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</si>
  <si>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</si>
  <si>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</si>
  <si>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</si>
  <si>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</si>
  <si>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</si>
  <si>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</si>
  <si>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</si>
  <si>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</si>
  <si>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</si>
  <si>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</si>
  <si>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</si>
  <si>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</si>
  <si>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</si>
  <si>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</si>
  <si>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</si>
  <si>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</si>
  <si>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</si>
  <si>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</si>
  <si>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</si>
  <si>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</si>
  <si>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</si>
  <si>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</si>
  <si>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</si>
  <si>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</si>
  <si>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</si>
  <si>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</si>
  <si>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</si>
  <si>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</si>
  <si>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</si>
  <si>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</si>
  <si>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</si>
  <si>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</si>
  <si>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</si>
  <si>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</si>
  <si>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</si>
  <si>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</si>
  <si>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</si>
  <si>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</si>
  <si>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</si>
  <si>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</si>
  <si>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</si>
  <si>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</si>
  <si>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</si>
  <si>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</si>
  <si>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</si>
  <si>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</si>
  <si>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</si>
  <si>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</si>
  <si>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</si>
  <si>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</si>
  <si>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</si>
  <si>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</si>
  <si>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</si>
  <si>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</si>
  <si>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</si>
  <si>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</si>
  <si>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</si>
  <si>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</si>
  <si>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</si>
  <si>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</si>
  <si>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</si>
  <si>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</si>
  <si>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</si>
  <si>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</si>
  <si>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</si>
  <si>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</si>
  <si>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</si>
  <si>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</si>
  <si>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</si>
  <si>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</si>
  <si>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</si>
  <si>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</si>
  <si>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</si>
  <si>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</si>
  <si>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</si>
  <si>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</si>
  <si>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</si>
  <si>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</si>
  <si>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</si>
  <si>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</si>
  <si>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</si>
  <si>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</si>
  <si>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</si>
  <si>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</si>
  <si>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</si>
  <si>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</si>
  <si>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</si>
  <si>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</si>
  <si>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</si>
  <si>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</si>
  <si>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</si>
  <si>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</si>
  <si>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</si>
  <si>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</si>
  <si>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</si>
  <si>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</si>
  <si>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</si>
  <si>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</si>
  <si>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</si>
  <si>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</si>
  <si>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</si>
  <si>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</si>
  <si>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</si>
  <si>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</si>
  <si>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</si>
  <si>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</si>
  <si>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</si>
  <si>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</si>
  <si>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</si>
  <si>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</si>
  <si>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</si>
  <si>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</si>
  <si>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</si>
  <si>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</si>
  <si>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</si>
  <si>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</si>
  <si>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</si>
  <si>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</si>
  <si>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</si>
  <si>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</si>
  <si>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</si>
  <si>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</si>
  <si>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</si>
  <si>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</si>
  <si>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</si>
  <si>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</si>
  <si>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</si>
  <si>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</si>
  <si>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</si>
  <si>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</si>
  <si>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</si>
  <si>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</si>
  <si>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</si>
  <si>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</si>
  <si>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</si>
  <si>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</si>
  <si>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</si>
  <si>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</si>
  <si>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</si>
  <si>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</si>
  <si>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</si>
  <si>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</si>
  <si>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</si>
  <si>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</si>
  <si>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</si>
  <si>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</si>
  <si>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</si>
  <si>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</si>
  <si>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</si>
  <si>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</si>
  <si>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</si>
  <si>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</si>
  <si>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</si>
  <si>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</si>
  <si>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</si>
  <si>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</si>
  <si>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</si>
  <si>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</si>
  <si>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</si>
  <si>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</si>
  <si>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</si>
  <si>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</si>
  <si>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</si>
  <si>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</si>
  <si>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</si>
  <si>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</si>
  <si>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</si>
  <si>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</si>
  <si>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</si>
  <si>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</si>
  <si>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</si>
  <si>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</si>
  <si>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</si>
  <si>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</si>
  <si>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</si>
  <si>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</si>
  <si>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</si>
  <si>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</si>
  <si>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</si>
  <si>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</si>
  <si>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</si>
  <si>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</si>
  <si>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</si>
  <si>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</si>
  <si>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</si>
  <si>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</si>
  <si>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</si>
  <si>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</si>
  <si>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</si>
  <si>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</si>
  <si>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</si>
  <si>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</si>
  <si>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</si>
  <si>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</si>
  <si>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</si>
  <si>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</si>
  <si>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</si>
  <si>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</si>
  <si>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</si>
  <si>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</si>
  <si>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</si>
  <si>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</si>
  <si>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</si>
  <si>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</si>
  <si>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</si>
  <si>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</si>
  <si>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</si>
  <si>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</si>
  <si>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</si>
  <si>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</si>
  <si>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</si>
  <si>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</si>
  <si>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</si>
  <si>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</si>
  <si>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</si>
  <si>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</si>
  <si>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</si>
  <si>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</si>
  <si>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</si>
  <si>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</si>
  <si>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</si>
  <si>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</si>
  <si>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</si>
  <si>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</si>
  <si>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</si>
  <si>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</si>
  <si>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</si>
  <si>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</si>
  <si>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</si>
  <si>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</si>
  <si>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</si>
  <si>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</si>
  <si>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</si>
  <si>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</si>
  <si>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</si>
  <si>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</si>
  <si>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</si>
  <si>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</si>
  <si>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</si>
  <si>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</si>
  <si>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</si>
  <si>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</si>
  <si>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</si>
  <si>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</si>
  <si>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</si>
  <si>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</si>
  <si>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</si>
  <si>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</si>
  <si>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</si>
  <si>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</si>
  <si>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</si>
  <si>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</si>
  <si>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</si>
  <si>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</si>
  <si>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</si>
  <si>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</si>
  <si>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</si>
  <si>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</si>
  <si>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</si>
  <si>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</si>
  <si>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</si>
  <si>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</si>
  <si>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</si>
  <si>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</si>
  <si>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</si>
  <si>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</si>
  <si>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</si>
  <si>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</si>
  <si>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</si>
  <si>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</si>
  <si>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</si>
  <si>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</si>
  <si>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</si>
  <si>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</si>
  <si>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</si>
  <si>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</si>
  <si>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</si>
  <si>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</si>
  <si>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</si>
  <si>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</si>
  <si>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</si>
  <si>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</si>
  <si>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</si>
  <si>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</si>
  <si>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</si>
  <si>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</si>
  <si>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</si>
  <si>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</si>
  <si>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</si>
  <si>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</si>
  <si>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</si>
  <si>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</si>
  <si>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</si>
  <si>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</si>
  <si>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</si>
  <si>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</si>
  <si>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</si>
  <si>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</si>
  <si>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</si>
  <si>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</si>
  <si>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</si>
  <si>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</si>
  <si>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</si>
  <si>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</si>
  <si>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</si>
  <si>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</si>
  <si>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</si>
  <si>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</si>
  <si>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</si>
  <si>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</si>
  <si>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</si>
  <si>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</si>
  <si>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</si>
  <si>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</si>
  <si>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</si>
  <si>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</si>
  <si>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</si>
  <si>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</si>
  <si>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</si>
  <si>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</si>
  <si>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</si>
  <si>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</si>
  <si>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</si>
  <si>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</si>
  <si>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</si>
  <si>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</si>
  <si>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</si>
  <si>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</si>
  <si>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</si>
  <si>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</si>
  <si>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</si>
  <si>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</si>
  <si>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</si>
  <si>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</si>
  <si>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</si>
  <si>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</si>
  <si>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</si>
  <si>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</si>
  <si>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</si>
  <si>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</si>
  <si>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</si>
  <si>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</si>
  <si>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</si>
  <si>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</si>
  <si>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</si>
  <si>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</si>
  <si>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</si>
  <si>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</si>
  <si>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</si>
  <si>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</si>
  <si>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</si>
  <si>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</si>
  <si>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</si>
  <si>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</si>
  <si>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</si>
  <si>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</si>
  <si>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</si>
  <si>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</si>
  <si>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</si>
  <si>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</si>
  <si>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</si>
  <si>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</si>
  <si>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</si>
  <si>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</si>
  <si>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</si>
  <si>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</si>
  <si>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</si>
  <si>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</si>
  <si>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</si>
  <si>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</si>
  <si>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</si>
  <si>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</si>
  <si>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</si>
  <si>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</si>
  <si>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</si>
  <si>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</si>
  <si>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</si>
  <si>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</si>
  <si>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</si>
  <si>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</si>
  <si>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</si>
  <si>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</si>
  <si>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</si>
  <si>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</si>
  <si>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</si>
  <si>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</si>
  <si>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</si>
  <si>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</si>
  <si>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</si>
  <si>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</si>
  <si>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</si>
  <si>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</si>
  <si>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</si>
  <si>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</si>
  <si>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</si>
  <si>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</si>
  <si>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</si>
  <si>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</si>
  <si>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</si>
  <si>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</si>
  <si>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</si>
  <si>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</si>
  <si>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</si>
  <si>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</si>
  <si>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</si>
  <si>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</si>
  <si>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</si>
  <si>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</si>
  <si>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</si>
  <si>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</si>
  <si>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</si>
  <si>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</si>
  <si>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</si>
  <si>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</si>
  <si>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</si>
  <si>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</si>
  <si>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</si>
  <si>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</si>
  <si>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</si>
  <si>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</si>
  <si>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</si>
  <si>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</si>
  <si>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</si>
  <si>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</si>
  <si>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</si>
  <si>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</si>
  <si>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</si>
  <si>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</si>
  <si>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</si>
  <si>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</si>
  <si>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</si>
  <si>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</si>
  <si>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</si>
  <si>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</si>
  <si>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</si>
  <si>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</si>
  <si>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</si>
  <si>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</si>
  <si>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</si>
  <si>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</si>
  <si>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</si>
  <si>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</si>
  <si>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</si>
  <si>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</si>
  <si>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</si>
  <si>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</si>
  <si>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</si>
  <si>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</si>
  <si>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</si>
  <si>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</si>
  <si>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</si>
  <si>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</si>
  <si>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</si>
  <si>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</si>
  <si>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</si>
  <si>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</si>
  <si>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</si>
  <si>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</si>
  <si>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</si>
  <si>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</si>
  <si>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</si>
  <si>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</si>
  <si>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</si>
  <si>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</si>
  <si>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</si>
  <si>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</si>
  <si>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</si>
  <si>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</si>
  <si>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</si>
  <si>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</si>
  <si>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</si>
  <si>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</si>
  <si>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</si>
  <si>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</si>
  <si>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</si>
  <si>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</si>
  <si>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</si>
  <si>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</si>
  <si>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</si>
  <si>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</si>
  <si>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</si>
  <si>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</si>
  <si>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</si>
  <si>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</si>
  <si>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</si>
  <si>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</si>
  <si>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</si>
  <si>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</si>
  <si>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</si>
  <si>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</si>
  <si>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</si>
  <si>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</si>
  <si>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</si>
  <si>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</si>
  <si>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</si>
  <si>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</si>
  <si>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</si>
  <si>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</si>
  <si>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</si>
  <si>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</si>
  <si>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</si>
  <si>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</si>
  <si>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</si>
  <si>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</si>
  <si>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</si>
  <si>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</si>
  <si>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</si>
  <si>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</si>
  <si>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</si>
  <si>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</si>
  <si>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</si>
  <si>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</si>
  <si>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</si>
  <si>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</si>
  <si>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</si>
  <si>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</si>
  <si>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</si>
  <si>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</si>
  <si>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</si>
  <si>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</si>
  <si>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</si>
  <si>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</si>
  <si>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</si>
  <si>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</si>
  <si>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</si>
  <si>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</si>
  <si>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</si>
  <si>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</si>
  <si>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</si>
  <si>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</si>
  <si>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</si>
  <si>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</si>
  <si>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</si>
  <si>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</si>
  <si>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</si>
  <si>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</si>
  <si>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</si>
  <si>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</si>
  <si>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</si>
  <si>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</si>
  <si>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</si>
  <si>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</si>
  <si>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</si>
  <si>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</si>
  <si>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</si>
  <si>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</si>
  <si>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</si>
  <si>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</si>
  <si>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</si>
  <si>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</si>
  <si>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</si>
  <si>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</si>
  <si>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</si>
  <si>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</si>
  <si>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</si>
  <si>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</si>
  <si>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</si>
  <si>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</si>
  <si>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</si>
  <si>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</si>
  <si>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</si>
  <si>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</si>
  <si>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</si>
  <si>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</si>
  <si>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</si>
  <si>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</si>
  <si>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</si>
  <si>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</si>
  <si>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</si>
  <si>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</si>
  <si>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</si>
  <si>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</si>
  <si>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</si>
  <si>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</si>
  <si>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</si>
  <si>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</si>
  <si>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</si>
  <si>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</si>
  <si>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</si>
  <si>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</si>
  <si>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</si>
  <si>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</si>
  <si>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</si>
  <si>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</si>
  <si>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</si>
  <si>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</si>
  <si>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</si>
  <si>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</si>
  <si>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</si>
  <si>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</si>
  <si>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</si>
  <si>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</si>
  <si>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</si>
  <si>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</si>
  <si>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</si>
  <si>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</si>
  <si>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</si>
  <si>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</si>
  <si>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</si>
  <si>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</si>
  <si>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</si>
  <si>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</si>
  <si>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</si>
  <si>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</si>
  <si>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</si>
  <si>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</si>
  <si>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</si>
  <si>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</si>
  <si>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</si>
  <si>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</si>
  <si>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</si>
  <si>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</si>
  <si>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</si>
  <si>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</si>
  <si>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</si>
  <si>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</si>
  <si>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</si>
  <si>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</si>
  <si>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</si>
  <si>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</si>
  <si>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</si>
  <si>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</si>
  <si>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</si>
  <si>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</si>
  <si>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</si>
  <si>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</si>
  <si>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</si>
  <si>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</si>
  <si>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</si>
  <si>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</si>
  <si>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</si>
  <si>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</si>
  <si>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</si>
  <si>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</si>
  <si>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</si>
  <si>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</si>
  <si>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</si>
  <si>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</si>
  <si>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</si>
  <si>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</si>
  <si>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</si>
  <si>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</si>
  <si>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</si>
  <si>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</si>
  <si>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</si>
  <si>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</si>
  <si>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</si>
  <si>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</si>
  <si>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</si>
  <si>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</si>
  <si>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</si>
  <si>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</si>
  <si>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</si>
  <si>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</si>
  <si>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</si>
  <si>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</si>
  <si>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</si>
  <si>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</si>
  <si>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</si>
  <si>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</si>
  <si>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</si>
  <si>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</si>
  <si>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</si>
  <si>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</si>
  <si>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</si>
  <si>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</si>
  <si>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</si>
  <si>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</si>
  <si>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</si>
  <si>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</si>
  <si>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</si>
  <si>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</si>
  <si>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</si>
  <si>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</si>
  <si>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</si>
  <si>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</si>
  <si>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</si>
  <si>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</si>
  <si>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</si>
  <si>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</si>
  <si>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</si>
  <si>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</si>
  <si>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</si>
  <si>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</si>
  <si>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</si>
  <si>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</si>
  <si>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</si>
  <si>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</si>
  <si>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</si>
  <si>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</si>
  <si>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</si>
  <si>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</si>
  <si>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</si>
  <si>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</si>
  <si>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</si>
  <si>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</si>
  <si>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</si>
  <si>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</si>
  <si>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</si>
  <si>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</si>
  <si>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</si>
  <si>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</si>
  <si>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</si>
  <si>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</si>
  <si>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</si>
  <si>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</si>
  <si>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</si>
  <si>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</si>
  <si>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</si>
  <si>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</si>
  <si>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</si>
  <si>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</si>
  <si>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</si>
  <si>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</si>
  <si>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</si>
  <si>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</si>
  <si>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</si>
  <si>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</si>
  <si>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</si>
  <si>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</si>
  <si>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</si>
  <si>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</si>
  <si>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</si>
  <si>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</si>
  <si>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</si>
  <si>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</si>
  <si>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</si>
  <si>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</si>
  <si>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</si>
  <si>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</si>
  <si>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</si>
  <si>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</si>
  <si>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</si>
  <si>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</si>
  <si>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</si>
  <si>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</si>
  <si>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</si>
  <si>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</si>
  <si>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</si>
  <si>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</si>
  <si>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</si>
  <si>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</si>
  <si>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</si>
  <si>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</si>
  <si>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</si>
  <si>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</si>
  <si>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</si>
  <si>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</si>
  <si>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</si>
  <si>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</si>
  <si>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</si>
  <si>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</si>
  <si>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</si>
  <si>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</si>
  <si>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</si>
  <si>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</si>
  <si>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</si>
  <si>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</si>
  <si>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</si>
  <si>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</si>
  <si>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</si>
  <si>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</si>
  <si>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</si>
  <si>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</si>
  <si>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</si>
  <si>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</si>
  <si>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</si>
  <si>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</si>
  <si>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</si>
  <si>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</si>
  <si>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</si>
  <si>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</si>
  <si>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</si>
  <si>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</si>
  <si>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</si>
  <si>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</si>
  <si>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</si>
  <si>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</si>
  <si>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</si>
  <si>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</si>
  <si>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</si>
  <si>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</si>
  <si>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</si>
  <si>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</si>
  <si>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</si>
  <si>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</si>
  <si>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</si>
  <si>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</si>
  <si>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</si>
  <si>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</si>
  <si>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</si>
  <si>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</si>
  <si>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</si>
  <si>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</si>
  <si>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</si>
  <si>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</si>
  <si>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</si>
  <si>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</si>
  <si>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</si>
  <si>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</si>
  <si>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</si>
  <si>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</si>
  <si>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</si>
  <si>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</si>
  <si>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</si>
  <si>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</si>
  <si>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</si>
  <si>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</si>
  <si>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</si>
  <si>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</si>
  <si>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</si>
  <si>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</si>
  <si>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</si>
  <si>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</si>
  <si>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</si>
  <si>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</si>
  <si>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</si>
  <si>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</si>
  <si>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</si>
  <si>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</si>
  <si>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</si>
  <si>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</si>
  <si>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</si>
  <si>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</si>
  <si>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</si>
  <si>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</si>
  <si>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</si>
  <si>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</si>
  <si>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</si>
  <si>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</si>
  <si>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</si>
  <si>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</si>
  <si>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</si>
  <si>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</si>
  <si>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</si>
  <si>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</si>
  <si>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</si>
  <si>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</si>
  <si>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</si>
  <si>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</si>
  <si>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</si>
  <si>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</si>
  <si>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</si>
  <si>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</si>
  <si>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</si>
  <si>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</si>
  <si>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</si>
  <si>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</si>
  <si>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</si>
  <si>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</si>
  <si>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</si>
  <si>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</si>
  <si>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</si>
  <si>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</si>
  <si>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</si>
  <si>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</si>
  <si>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</si>
  <si>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</si>
  <si>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</si>
  <si>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</si>
  <si>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</si>
  <si>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</si>
  <si>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</si>
  <si>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</si>
  <si>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</si>
  <si>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</si>
  <si>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</si>
  <si>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</si>
  <si>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</si>
  <si>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</si>
  <si>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</si>
  <si>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</si>
  <si>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</si>
  <si>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</si>
  <si>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</si>
  <si>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</si>
  <si>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</si>
  <si>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</si>
  <si>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</si>
  <si>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</si>
  <si>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</si>
  <si>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</si>
  <si>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</si>
  <si>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</si>
  <si>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</si>
  <si>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</si>
  <si>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</si>
  <si>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</si>
  <si>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</si>
  <si>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</si>
  <si>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</si>
  <si>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</si>
  <si>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</si>
  <si>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</si>
  <si>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</si>
  <si>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</si>
  <si>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</si>
  <si>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</si>
  <si>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</si>
  <si>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</si>
  <si>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</si>
  <si>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</si>
  <si>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</si>
  <si>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</si>
  <si>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</si>
  <si>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</si>
  <si>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</si>
  <si>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</si>
  <si>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</si>
  <si>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</si>
  <si>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</si>
  <si>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</si>
  <si>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</si>
  <si>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</si>
  <si>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</si>
  <si>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</si>
  <si>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</si>
  <si>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</si>
  <si>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</si>
  <si>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</si>
  <si>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</si>
  <si>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</si>
  <si>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</si>
  <si>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</si>
  <si>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</si>
  <si>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</si>
  <si>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</si>
  <si>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</si>
  <si>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</si>
  <si>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</si>
  <si>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</si>
  <si>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</si>
  <si>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</si>
  <si>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</si>
  <si>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</si>
  <si>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</si>
  <si>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</si>
  <si>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</si>
  <si>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</si>
  <si>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</si>
  <si>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</si>
  <si>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</si>
  <si>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</si>
  <si>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</si>
  <si>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</si>
  <si>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</si>
  <si>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</si>
  <si>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</si>
  <si>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</si>
  <si>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</si>
  <si>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</si>
  <si>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</si>
  <si>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</si>
  <si>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</si>
  <si>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</si>
  <si>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</si>
  <si>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</si>
  <si>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</si>
  <si>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</si>
  <si>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</si>
  <si>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</si>
  <si>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</si>
  <si>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</si>
  <si>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</si>
  <si>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</si>
  <si>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</si>
  <si>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</si>
  <si>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</si>
  <si>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</si>
  <si>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</si>
  <si>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</si>
  <si>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</si>
  <si>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</si>
  <si>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</si>
  <si>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</si>
  <si>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</si>
  <si>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</si>
  <si>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</si>
  <si>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</si>
  <si>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</si>
  <si>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</si>
  <si>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</si>
  <si>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</si>
  <si>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</si>
  <si>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</si>
  <si>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</si>
  <si>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</si>
  <si>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</si>
  <si>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</si>
  <si>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</si>
  <si>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</si>
  <si>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</si>
  <si>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</si>
  <si>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</si>
  <si>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</si>
  <si>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</si>
  <si>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</si>
  <si>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</si>
  <si>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</si>
  <si>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</si>
  <si>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</si>
  <si>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</si>
  <si>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</si>
  <si>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</si>
  <si>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</si>
  <si>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</si>
  <si>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</si>
  <si>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</si>
  <si>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</si>
  <si>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</si>
  <si>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</si>
  <si>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</si>
  <si>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</si>
  <si>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</si>
  <si>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</si>
  <si>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</si>
  <si>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</si>
  <si>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</si>
  <si>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</si>
  <si>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</si>
  <si>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</si>
  <si>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</si>
  <si>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</si>
  <si>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</si>
  <si>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</si>
  <si>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</si>
  <si>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</si>
  <si>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</si>
  <si>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</si>
  <si>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</si>
  <si>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</si>
  <si>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</si>
  <si>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</si>
  <si>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</si>
  <si>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</si>
  <si>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</si>
  <si>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</si>
  <si>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</si>
  <si>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</si>
  <si>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</si>
  <si>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</si>
  <si>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</si>
  <si>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</si>
  <si>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</si>
  <si>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</si>
  <si>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</si>
  <si>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</si>
  <si>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</si>
  <si>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</si>
  <si>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</si>
  <si>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</si>
  <si>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</si>
  <si>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</si>
  <si>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</si>
  <si>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</si>
  <si>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</si>
  <si>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</si>
  <si>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</si>
  <si>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</si>
  <si>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</si>
  <si>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</si>
  <si>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</si>
  <si>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</si>
  <si>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</si>
  <si>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</si>
  <si>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</si>
  <si>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</si>
  <si>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</si>
  <si>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</si>
  <si>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</si>
  <si>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</si>
  <si>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</si>
  <si>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</si>
  <si>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</si>
  <si>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</si>
  <si>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</si>
  <si>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</si>
  <si>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</si>
  <si>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</si>
  <si>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</si>
  <si>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</si>
  <si>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</si>
  <si>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</si>
  <si>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</si>
  <si>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</si>
  <si>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</si>
  <si>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</si>
  <si>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</si>
  <si>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</si>
  <si>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</si>
  <si>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</si>
  <si>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</si>
  <si>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</si>
  <si>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</si>
  <si>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</si>
  <si>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</si>
  <si>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</si>
  <si>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</si>
  <si>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</si>
  <si>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</si>
  <si>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</si>
  <si>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</si>
  <si>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</si>
  <si>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</si>
  <si>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</si>
  <si>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</si>
  <si>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</si>
  <si>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</si>
  <si>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</si>
  <si>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</si>
  <si>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</si>
  <si>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</si>
  <si>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</si>
  <si>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</si>
  <si>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</si>
  <si>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</si>
  <si>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</si>
  <si>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</si>
  <si>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</si>
  <si>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</si>
  <si>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</si>
  <si>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</si>
  <si>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</si>
  <si>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</si>
  <si>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</si>
  <si>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</si>
  <si>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</si>
  <si>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</si>
  <si>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</si>
  <si>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</si>
  <si>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</si>
  <si>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</si>
  <si>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</si>
  <si>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</si>
  <si>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</si>
  <si>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</si>
  <si>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</si>
  <si>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</si>
  <si>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</si>
  <si>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</si>
  <si>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</si>
  <si>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</si>
  <si>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</si>
  <si>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</si>
  <si>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</si>
  <si>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</si>
  <si>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</si>
  <si>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</si>
  <si>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</si>
  <si>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</si>
  <si>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</si>
  <si>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</si>
  <si>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</si>
  <si>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</si>
  <si>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</si>
  <si>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</si>
  <si>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</si>
  <si>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</si>
  <si>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</si>
  <si>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</si>
  <si>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</si>
  <si>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</si>
  <si>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</si>
  <si>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</si>
  <si>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</si>
  <si>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</si>
  <si>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</si>
  <si>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</si>
  <si>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</si>
  <si>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</si>
  <si>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</si>
  <si>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</si>
  <si>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</si>
  <si>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</si>
  <si>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</si>
  <si>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</si>
  <si>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</si>
  <si>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</si>
  <si>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</si>
  <si>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</si>
  <si>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</si>
  <si>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</si>
  <si>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</si>
  <si>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</si>
  <si>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</si>
  <si>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</si>
  <si>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</si>
  <si>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</si>
  <si>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</si>
  <si>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</si>
  <si>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</si>
  <si>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</si>
  <si>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</si>
  <si>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</si>
  <si>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</si>
  <si>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</si>
  <si>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</si>
  <si>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</si>
  <si>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</si>
  <si>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</si>
  <si>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</si>
  <si>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</si>
  <si>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</si>
  <si>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</si>
  <si>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</si>
  <si>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</si>
  <si>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</si>
  <si>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</si>
  <si>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</si>
  <si>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</si>
  <si>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</si>
  <si>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</si>
  <si>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</si>
  <si>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</si>
  <si>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</si>
  <si>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</si>
  <si>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</si>
  <si>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</si>
  <si>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</si>
  <si>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</si>
  <si>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</si>
  <si>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</si>
  <si>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</si>
  <si>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</si>
  <si>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</si>
  <si>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</si>
  <si>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</si>
  <si>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</si>
  <si>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</si>
  <si>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</si>
  <si>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</si>
  <si>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</si>
  <si>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</si>
  <si>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</si>
  <si>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</si>
  <si>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</si>
  <si>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</si>
  <si>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</si>
  <si>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</si>
  <si>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</si>
  <si>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</si>
  <si>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</si>
  <si>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</si>
  <si>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</si>
  <si>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</si>
  <si>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</si>
  <si>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</si>
  <si>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</si>
  <si>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</si>
  <si>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</si>
  <si>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</si>
  <si>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</si>
  <si>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</si>
  <si>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</si>
  <si>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</si>
  <si>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</si>
  <si>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</si>
  <si>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</si>
  <si>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</si>
  <si>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</si>
  <si>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</si>
  <si>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</si>
  <si>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</si>
  <si>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</si>
  <si>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</si>
  <si>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</si>
  <si>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</si>
  <si>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</si>
  <si>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</si>
  <si>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</si>
  <si>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</si>
  <si>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</si>
  <si>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</si>
  <si>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</si>
  <si>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</si>
  <si>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</si>
  <si>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</si>
  <si>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</si>
  <si>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</si>
  <si>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</si>
  <si>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</si>
  <si>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</si>
  <si>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</si>
  <si>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</si>
  <si>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</si>
  <si>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</si>
  <si>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</si>
  <si>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</si>
  <si>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</si>
  <si>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</si>
  <si>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</si>
  <si>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</si>
  <si>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</si>
  <si>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</si>
  <si>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</si>
  <si>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</si>
  <si>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</si>
  <si>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</si>
  <si>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</si>
  <si>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</si>
  <si>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</si>
  <si>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</si>
  <si>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</si>
  <si>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</si>
  <si>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</si>
  <si>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</si>
  <si>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</si>
  <si>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</si>
  <si>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</si>
  <si>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</si>
  <si>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</si>
  <si>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</si>
  <si>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</si>
  <si>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</si>
  <si>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</si>
  <si>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</si>
  <si>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</si>
  <si>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</si>
  <si>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</si>
  <si>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</si>
  <si>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</si>
  <si>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</si>
  <si>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</si>
  <si>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</si>
  <si>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</si>
  <si>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</si>
  <si>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</si>
  <si>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</si>
  <si>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</si>
  <si>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</si>
  <si>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</si>
  <si>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</si>
  <si>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</si>
  <si>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</si>
  <si>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</si>
  <si>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</si>
  <si>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</si>
  <si>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</si>
  <si>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</si>
  <si>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</si>
  <si>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</si>
  <si>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</si>
  <si>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</si>
  <si>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</si>
  <si>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</si>
  <si>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</si>
  <si>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</si>
  <si>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</si>
  <si>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</si>
  <si>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</si>
  <si>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</si>
  <si>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</si>
  <si>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</si>
  <si>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</si>
  <si>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</si>
  <si>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</si>
  <si>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</si>
  <si>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</si>
  <si>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</si>
  <si>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</si>
  <si>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</si>
  <si>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</si>
  <si>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</si>
  <si>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</si>
  <si>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</si>
  <si>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</si>
  <si>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</si>
  <si>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</si>
  <si>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</si>
  <si>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</si>
  <si>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</si>
  <si>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</si>
  <si>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</si>
  <si>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</si>
  <si>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</si>
  <si>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</si>
  <si>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</si>
  <si>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</si>
  <si>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</si>
  <si>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</si>
  <si>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</si>
  <si>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</si>
  <si>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</si>
  <si>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</si>
  <si>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</si>
  <si>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</si>
  <si>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</si>
  <si>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</si>
  <si>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</si>
  <si>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</si>
  <si>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</si>
  <si>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</si>
  <si>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</si>
  <si>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</si>
  <si>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</si>
  <si>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</si>
  <si>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</si>
  <si>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</si>
  <si>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</si>
  <si>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</si>
  <si>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</si>
  <si>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</si>
  <si>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</si>
  <si>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</si>
  <si>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</si>
  <si>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</si>
  <si>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</si>
  <si>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</si>
  <si>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</si>
  <si>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</si>
  <si>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</si>
  <si>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</si>
  <si>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</si>
  <si>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</si>
  <si>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</si>
  <si>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</si>
  <si>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</si>
  <si>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</si>
  <si>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</si>
  <si>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</si>
  <si>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</si>
  <si>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</si>
  <si>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</si>
  <si>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</si>
  <si>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</si>
  <si>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</si>
  <si>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</si>
  <si>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</si>
  <si>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</si>
  <si>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</si>
  <si>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</si>
  <si>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</si>
  <si>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</si>
  <si>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</si>
  <si>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</si>
  <si>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</si>
  <si>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</si>
  <si>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</si>
  <si>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</si>
  <si>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</si>
  <si>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</si>
  <si>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</si>
  <si>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</si>
  <si>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</si>
  <si>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</si>
  <si>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</si>
  <si>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</si>
  <si>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</si>
  <si>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</si>
  <si>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</si>
  <si>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</si>
  <si>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</si>
  <si>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</si>
  <si>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</si>
  <si>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</si>
  <si>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</si>
  <si>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</si>
  <si>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</si>
  <si>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</si>
  <si>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</si>
  <si>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</si>
  <si>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</si>
  <si>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</si>
  <si>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</si>
  <si>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</si>
  <si>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</si>
  <si>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</si>
  <si>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</si>
  <si>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</si>
  <si>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</si>
  <si>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</si>
  <si>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</si>
  <si>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</si>
  <si>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</si>
  <si>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</si>
  <si>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</si>
  <si>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</si>
  <si>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</si>
  <si>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</si>
  <si>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</si>
  <si>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</si>
  <si>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</si>
  <si>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</si>
  <si>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</si>
  <si>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</si>
  <si>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</si>
  <si>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</si>
  <si>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</si>
  <si>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</si>
  <si>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</si>
  <si>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</si>
  <si>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</si>
  <si>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</si>
  <si>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</si>
  <si>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</si>
  <si>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</si>
  <si>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</si>
  <si>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</si>
  <si>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</si>
  <si>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</si>
  <si>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</si>
  <si>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</si>
  <si>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</si>
  <si>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</si>
  <si>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</si>
  <si>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</si>
  <si>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</si>
  <si>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</si>
  <si>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</si>
  <si>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</si>
  <si>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</si>
  <si>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</si>
  <si>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</si>
  <si>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</si>
  <si>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</si>
  <si>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</si>
  <si>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</si>
  <si>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</si>
  <si>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</si>
  <si>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</si>
  <si>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</si>
  <si>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</si>
  <si>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</si>
  <si>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</si>
  <si>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</si>
  <si>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</si>
  <si>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</si>
  <si>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</si>
  <si>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</si>
  <si>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</si>
  <si>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</si>
  <si>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</si>
  <si>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</si>
  <si>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</si>
  <si>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</si>
  <si>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</si>
  <si>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</si>
  <si>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</si>
  <si>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</si>
  <si>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</si>
  <si>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</si>
  <si>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</si>
  <si>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</si>
  <si>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</si>
  <si>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</si>
  <si>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</si>
  <si>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</si>
  <si>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</si>
  <si>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</si>
  <si>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</si>
  <si>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</si>
  <si>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</si>
  <si>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</si>
  <si>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</si>
  <si>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</si>
  <si>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</si>
  <si>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</si>
  <si>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</si>
  <si>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</si>
  <si>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</si>
  <si>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</si>
  <si>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</si>
  <si>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</si>
  <si>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</si>
  <si>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</si>
  <si>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</si>
  <si>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</si>
  <si>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</si>
  <si>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</si>
  <si>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</si>
  <si>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</si>
  <si>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</si>
  <si>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</si>
  <si>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</si>
  <si>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</si>
  <si>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</si>
  <si>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</si>
  <si>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</si>
  <si>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</si>
  <si>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</si>
  <si>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</si>
  <si>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</si>
  <si>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</si>
  <si>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</si>
  <si>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</si>
  <si>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</si>
  <si>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</si>
  <si>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</si>
  <si>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</si>
  <si>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</si>
  <si>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</si>
  <si>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</si>
  <si>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</si>
  <si>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</si>
  <si>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</si>
  <si>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</si>
  <si>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</si>
  <si>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</si>
  <si>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</si>
  <si>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</si>
  <si>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</si>
  <si>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</si>
  <si>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</si>
  <si>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</si>
  <si>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</si>
  <si>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</si>
  <si>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</si>
  <si>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</si>
  <si>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</si>
  <si>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</si>
  <si>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</si>
  <si>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</si>
  <si>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</si>
  <si>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</si>
  <si>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</si>
  <si>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</si>
  <si>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</si>
  <si>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</si>
  <si>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</si>
  <si>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</si>
  <si>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</si>
  <si>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</si>
  <si>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</si>
  <si>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</si>
  <si>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</si>
  <si>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</si>
  <si>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</si>
  <si>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</si>
  <si>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</si>
  <si>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</si>
  <si>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</si>
  <si>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</si>
  <si>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</si>
  <si>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</si>
  <si>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</si>
  <si>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</si>
  <si>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</si>
  <si>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</si>
  <si>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</si>
  <si>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</si>
  <si>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</si>
  <si>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</si>
  <si>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</si>
  <si>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</si>
  <si>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</si>
  <si>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</si>
  <si>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</si>
  <si>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</si>
  <si>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</si>
  <si>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</si>
  <si>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</si>
  <si>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</si>
  <si>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</si>
  <si>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</si>
  <si>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</si>
  <si>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</si>
  <si>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</si>
  <si>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</si>
  <si>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</si>
  <si>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</si>
  <si>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</si>
  <si>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</si>
  <si>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</si>
  <si>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</si>
  <si>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</si>
  <si>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</si>
  <si>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</si>
  <si>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</si>
  <si>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</si>
  <si>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</si>
  <si>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</si>
  <si>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</si>
  <si>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</si>
  <si>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</si>
  <si>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</si>
  <si>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</si>
  <si>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</si>
  <si>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</si>
  <si>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</si>
  <si>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</si>
  <si>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</si>
  <si>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</si>
  <si>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</si>
  <si>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</si>
  <si>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</si>
  <si>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</si>
  <si>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</si>
  <si>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</si>
  <si>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</si>
  <si>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</si>
  <si>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</si>
  <si>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</si>
  <si>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</si>
  <si>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</si>
  <si>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</si>
  <si>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</si>
  <si>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</si>
  <si>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</si>
  <si>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</si>
  <si>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</si>
  <si>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</si>
  <si>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</si>
  <si>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</si>
  <si>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</si>
  <si>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</si>
  <si>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</si>
  <si>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</si>
  <si>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</si>
  <si>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</si>
  <si>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</si>
  <si>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</si>
  <si>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</si>
  <si>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</si>
  <si>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</si>
  <si>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</si>
  <si>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</si>
  <si>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</si>
  <si>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</si>
  <si>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</si>
  <si>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</si>
  <si>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</si>
  <si>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</si>
  <si>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</si>
  <si>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</si>
  <si>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</si>
  <si>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</si>
  <si>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</si>
  <si>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</si>
  <si>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</si>
  <si>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</si>
  <si>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</si>
  <si>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</si>
  <si>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</si>
  <si>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</si>
  <si>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</si>
  <si>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</si>
  <si>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</si>
  <si>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</si>
  <si>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</si>
  <si>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</si>
  <si>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</si>
  <si>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</si>
  <si>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</si>
  <si>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</si>
  <si>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</si>
  <si>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</si>
  <si>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</si>
  <si>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</si>
  <si>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</si>
  <si>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</si>
  <si>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</si>
  <si>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</si>
  <si>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</si>
  <si>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</si>
  <si>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</si>
  <si>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</si>
  <si>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</si>
  <si>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</si>
  <si>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</si>
  <si>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</si>
  <si>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</si>
  <si>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</si>
  <si>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</si>
  <si>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</si>
  <si>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</si>
  <si>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</si>
  <si>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</si>
  <si>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</si>
  <si>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</si>
  <si>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</si>
  <si>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</si>
  <si>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</si>
  <si>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</si>
  <si>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</si>
  <si>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</si>
  <si>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</si>
  <si>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</si>
  <si>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</si>
  <si>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</si>
  <si>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</si>
  <si>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</si>
  <si>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</si>
  <si>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</si>
  <si>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</si>
  <si>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</si>
  <si>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</si>
  <si>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</si>
  <si>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</si>
  <si>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</si>
  <si>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</si>
  <si>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</si>
  <si>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</si>
  <si>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</si>
  <si>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</si>
  <si>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</si>
  <si>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</si>
  <si>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</si>
  <si>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</si>
  <si>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</si>
  <si>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</si>
  <si>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</si>
  <si>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</si>
  <si>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</si>
  <si>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</si>
  <si>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</si>
  <si>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</si>
  <si>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</si>
  <si>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</si>
  <si>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</si>
  <si>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</si>
  <si>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</si>
  <si>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</si>
  <si>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</si>
  <si>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</si>
  <si>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</si>
  <si>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</si>
  <si>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</si>
  <si>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</si>
  <si>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</si>
  <si>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</si>
  <si>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</si>
  <si>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</si>
  <si>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</si>
  <si>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</si>
  <si>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</si>
  <si>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</si>
  <si>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</si>
  <si>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</si>
  <si>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</si>
  <si>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</si>
  <si>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</si>
  <si>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</si>
  <si>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</si>
  <si>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</si>
  <si>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</si>
  <si>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</si>
  <si>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</si>
  <si>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</si>
  <si>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</si>
  <si>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</si>
  <si>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</si>
  <si>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</si>
  <si>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</si>
  <si>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</si>
  <si>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</si>
  <si>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</si>
  <si>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</si>
  <si>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</si>
  <si>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</si>
  <si>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</si>
  <si>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</si>
  <si>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</si>
  <si>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</si>
  <si>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</si>
  <si>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</si>
  <si>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</si>
  <si>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</si>
  <si>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</si>
  <si>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</si>
  <si>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</si>
  <si>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</si>
  <si>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</si>
  <si>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</si>
  <si>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</si>
  <si>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</si>
  <si>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</si>
  <si>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</si>
  <si>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</si>
  <si>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</si>
  <si>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</si>
  <si>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</si>
  <si>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</si>
  <si>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</si>
  <si>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</si>
  <si>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</si>
  <si>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</si>
  <si>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</si>
  <si>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</si>
  <si>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</si>
  <si>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</si>
  <si>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</si>
  <si>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</si>
  <si>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</si>
  <si>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</si>
  <si>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</si>
  <si>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</si>
  <si>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</si>
  <si>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</si>
  <si>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</si>
  <si>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</si>
  <si>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</si>
  <si>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</si>
  <si>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</si>
  <si>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</si>
  <si>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</si>
  <si>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</si>
  <si>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</si>
  <si>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</si>
  <si>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</si>
  <si>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</si>
  <si>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</si>
  <si>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</si>
  <si>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</si>
  <si>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</si>
  <si>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</si>
  <si>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</si>
  <si>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</si>
  <si>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</si>
  <si>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</si>
  <si>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</si>
  <si>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</si>
  <si>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</si>
  <si>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</si>
  <si>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</si>
  <si>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</si>
  <si>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</si>
  <si>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</si>
  <si>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</si>
  <si>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</si>
  <si>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</si>
  <si>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</si>
  <si>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</si>
  <si>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</si>
  <si>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</si>
  <si>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</si>
  <si>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</si>
  <si>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</si>
  <si>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</si>
  <si>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</si>
  <si>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</si>
  <si>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</si>
  <si>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</si>
  <si>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</si>
  <si>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</si>
  <si>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</si>
  <si>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</si>
  <si>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</si>
  <si>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</si>
  <si>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</si>
  <si>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</si>
  <si>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</si>
  <si>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</si>
  <si>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</si>
  <si>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</si>
  <si>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</si>
  <si>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</si>
  <si>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</si>
  <si>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</si>
  <si>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</si>
  <si>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</si>
  <si>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</si>
  <si>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</si>
  <si>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</si>
  <si>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</si>
  <si>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</si>
  <si>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</si>
  <si>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</si>
  <si>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</si>
  <si>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</si>
  <si>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</si>
  <si>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</si>
  <si>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</si>
  <si>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</si>
  <si>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</si>
  <si>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</si>
  <si>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</si>
  <si>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</si>
  <si>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</si>
  <si>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</si>
  <si>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</si>
  <si>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</si>
  <si>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</si>
  <si>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</si>
  <si>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</si>
  <si>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</si>
  <si>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</si>
  <si>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</si>
  <si>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</si>
  <si>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</si>
  <si>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</si>
  <si>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</si>
  <si>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</si>
  <si>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</si>
  <si>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</si>
  <si>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</si>
  <si>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</si>
  <si>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</si>
  <si>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</si>
  <si>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</si>
  <si>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</si>
  <si>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</si>
  <si>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</si>
  <si>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</si>
  <si>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</si>
  <si>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</si>
  <si>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</si>
  <si>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</si>
  <si>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</si>
  <si>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</si>
  <si>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</si>
  <si>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</si>
  <si>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</si>
  <si>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</si>
  <si>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</si>
  <si>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</si>
  <si>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</si>
  <si>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</si>
  <si>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</si>
  <si>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</si>
  <si>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</si>
  <si>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</si>
  <si>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</si>
  <si>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</si>
  <si>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</si>
  <si>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</si>
  <si>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</si>
  <si>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</si>
  <si>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</si>
  <si>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</si>
  <si>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</si>
  <si>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</si>
  <si>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</si>
  <si>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</si>
  <si>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</si>
  <si>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</si>
  <si>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</si>
  <si>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</si>
  <si>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</si>
  <si>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</si>
  <si>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</si>
  <si>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</si>
  <si>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</si>
  <si>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</si>
  <si>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</si>
  <si>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</si>
  <si>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</si>
  <si>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</si>
  <si>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</si>
  <si>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</si>
  <si>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</si>
  <si>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</si>
  <si>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</si>
  <si>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</si>
  <si>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</si>
  <si>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</si>
  <si>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</si>
  <si>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</si>
  <si>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</si>
  <si>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</si>
  <si>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</si>
  <si>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</si>
  <si>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</si>
  <si>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</si>
  <si>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</si>
  <si>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</si>
  <si>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</si>
  <si>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</si>
  <si>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</si>
  <si>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</si>
  <si>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</si>
  <si>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</si>
  <si>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</si>
  <si>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</si>
  <si>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</si>
  <si>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</si>
  <si>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</si>
  <si>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</si>
  <si>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</si>
  <si>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</si>
  <si>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</si>
  <si>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</si>
  <si>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</si>
  <si>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</si>
  <si>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</si>
  <si>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</si>
  <si>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</si>
  <si>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</si>
  <si>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</si>
  <si>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</si>
  <si>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</si>
  <si>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</si>
  <si>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</si>
  <si>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</si>
  <si>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</si>
  <si>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</si>
  <si>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</si>
  <si>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</si>
  <si>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</si>
  <si>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</si>
  <si>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</si>
  <si>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</si>
  <si>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</si>
  <si>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</si>
  <si>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</si>
  <si>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</si>
  <si>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</si>
  <si>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</si>
  <si>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</si>
  <si>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</si>
  <si>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</si>
  <si>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</si>
  <si>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</si>
  <si>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</si>
  <si>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</si>
  <si>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</si>
  <si>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</si>
  <si>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</si>
  <si>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</si>
  <si>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</si>
  <si>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</si>
  <si>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</si>
  <si>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</si>
  <si>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</si>
  <si>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</si>
  <si>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</si>
  <si>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</si>
  <si>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</si>
  <si>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</si>
  <si>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</si>
  <si>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</si>
  <si>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</si>
  <si>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</si>
  <si>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</si>
  <si>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</si>
  <si>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</si>
  <si>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</si>
  <si>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</si>
  <si>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</si>
  <si>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</si>
  <si>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</si>
  <si>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</si>
  <si>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</si>
  <si>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</si>
  <si>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</si>
  <si>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</si>
  <si>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</si>
  <si>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</si>
  <si>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</si>
  <si>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</si>
  <si>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</si>
  <si>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</si>
  <si>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</si>
  <si>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</si>
  <si>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</si>
  <si>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</si>
  <si>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</si>
  <si>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</si>
  <si>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</si>
  <si>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</si>
  <si>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</si>
  <si>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</si>
  <si>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</si>
  <si>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</si>
  <si>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</si>
  <si>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</si>
  <si>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</si>
  <si>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</si>
  <si>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</si>
  <si>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</si>
  <si>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</si>
  <si>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</si>
  <si>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</si>
  <si>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</si>
  <si>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</si>
  <si>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</si>
  <si>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</si>
  <si>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</si>
  <si>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</si>
  <si>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</si>
  <si>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</si>
  <si>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</si>
  <si>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</si>
  <si>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</si>
  <si>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</si>
  <si>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</si>
  <si>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</si>
  <si>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</si>
  <si>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</si>
  <si>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</si>
  <si>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</si>
  <si>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</si>
  <si>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</si>
  <si>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</si>
  <si>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</si>
  <si>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</si>
  <si>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</si>
  <si>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</si>
  <si>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</si>
  <si>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</si>
  <si>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</si>
  <si>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</si>
  <si>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</si>
  <si>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</si>
  <si>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</si>
  <si>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</si>
  <si>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</si>
  <si>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</si>
  <si>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</si>
  <si>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</si>
  <si>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</si>
  <si>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</si>
  <si>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</si>
  <si>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</si>
  <si>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</si>
  <si>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</si>
  <si>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</si>
  <si>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</si>
  <si>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</si>
  <si>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</si>
  <si>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</si>
  <si>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</si>
  <si>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</si>
  <si>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</si>
  <si>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</si>
  <si>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</si>
  <si>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</si>
  <si>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</si>
  <si>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</si>
  <si>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</si>
  <si>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</si>
  <si>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</si>
  <si>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</si>
  <si>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</si>
  <si>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</si>
  <si>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</si>
  <si>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</si>
  <si>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</si>
  <si>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</si>
  <si>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</si>
  <si>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</si>
  <si>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</si>
  <si>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</si>
  <si>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</si>
  <si>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</si>
  <si>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</si>
  <si>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</si>
  <si>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</si>
  <si>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</si>
  <si>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</si>
  <si>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</si>
  <si>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</si>
  <si>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</si>
  <si>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</si>
  <si>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</si>
  <si>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</si>
  <si>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</si>
  <si>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</si>
  <si>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</si>
  <si>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</si>
  <si>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</si>
  <si>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</si>
  <si>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</si>
  <si>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</si>
  <si>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</si>
  <si>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</si>
  <si>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</si>
  <si>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</si>
  <si>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</si>
  <si>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</si>
  <si>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</si>
  <si>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</si>
  <si>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</si>
  <si>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</si>
  <si>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</si>
  <si>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</si>
  <si>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</si>
  <si>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</si>
  <si>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</si>
  <si>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</si>
  <si>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</si>
  <si>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</si>
  <si>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</si>
  <si>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</si>
  <si>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</si>
  <si>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</si>
  <si>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</si>
  <si>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</si>
  <si>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</si>
  <si>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</si>
  <si>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</si>
  <si>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</si>
  <si>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</si>
  <si>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</si>
  <si>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</si>
  <si>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</si>
  <si>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</si>
  <si>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</si>
  <si>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</si>
  <si>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</si>
  <si>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</si>
  <si>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</si>
  <si>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</si>
  <si>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</si>
  <si>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</si>
  <si>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</si>
  <si>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</si>
  <si>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</si>
  <si>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</si>
  <si>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</si>
  <si>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</si>
  <si>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</si>
  <si>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</si>
  <si>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</si>
  <si>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</si>
  <si>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</si>
  <si>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</si>
  <si>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</si>
  <si>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</si>
  <si>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</si>
  <si>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</si>
  <si>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</si>
  <si>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</si>
  <si>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</si>
  <si>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</si>
  <si>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</si>
  <si>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</si>
  <si>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</si>
  <si>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</si>
  <si>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</si>
  <si>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</si>
  <si>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</si>
  <si>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</si>
  <si>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</si>
  <si>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</si>
  <si>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</si>
  <si>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</si>
  <si>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</si>
  <si>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</si>
  <si>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</si>
  <si>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</si>
  <si>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</si>
  <si>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</si>
  <si>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</si>
  <si>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</si>
  <si>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</si>
  <si>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</si>
  <si>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</si>
  <si>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</si>
  <si>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</si>
  <si>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</si>
  <si>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</si>
  <si>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</si>
  <si>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</si>
  <si>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</si>
  <si>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</si>
  <si>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</si>
  <si>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</si>
  <si>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</si>
  <si>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</si>
  <si>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</si>
  <si>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</si>
  <si>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</si>
  <si>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</si>
  <si>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</si>
  <si>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</si>
  <si>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</si>
  <si>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</si>
  <si>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</si>
  <si>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</si>
  <si>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</si>
  <si>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</si>
  <si>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</si>
  <si>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</si>
  <si>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</si>
  <si>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</si>
  <si>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</si>
  <si>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</si>
  <si>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</si>
  <si>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</si>
  <si>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</si>
  <si>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</si>
  <si>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</si>
  <si>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</si>
  <si>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</si>
  <si>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</si>
  <si>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</si>
  <si>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</si>
  <si>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</si>
  <si>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</si>
  <si>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</si>
  <si>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</si>
  <si>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</si>
  <si>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</si>
  <si>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</si>
  <si>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</si>
  <si>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</si>
  <si>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</si>
  <si>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</si>
  <si>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</si>
  <si>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</si>
  <si>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</si>
  <si>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</si>
  <si>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</si>
  <si>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</si>
  <si>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</si>
  <si>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</si>
  <si>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</si>
  <si>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</si>
  <si>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</si>
  <si>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</si>
  <si>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</si>
  <si>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</si>
  <si>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</si>
  <si>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</si>
  <si>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</si>
  <si>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</si>
  <si>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</si>
  <si>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</si>
  <si>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</si>
  <si>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</si>
  <si>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</si>
  <si>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</si>
  <si>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</si>
  <si>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</si>
  <si>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</si>
  <si>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</si>
  <si>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</si>
  <si>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</si>
  <si>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</si>
  <si>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</si>
  <si>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</si>
  <si>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</si>
  <si>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</si>
  <si>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</si>
  <si>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</si>
  <si>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</si>
  <si>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</si>
  <si>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</si>
  <si>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</si>
  <si>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</si>
  <si>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</si>
  <si>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</si>
  <si>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</si>
  <si>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</si>
  <si>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</si>
  <si>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</si>
  <si>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</si>
  <si>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</si>
  <si>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</si>
  <si>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</si>
  <si>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</si>
  <si>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</si>
  <si>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</si>
  <si>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</si>
  <si>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</si>
  <si>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</si>
  <si>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</si>
  <si>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</si>
  <si>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</si>
  <si>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</si>
  <si>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</si>
  <si>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</si>
  <si>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</si>
  <si>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</si>
  <si>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</si>
  <si>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</si>
  <si>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</si>
  <si>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</si>
  <si>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</si>
  <si>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</si>
  <si>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</si>
  <si>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</si>
  <si>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</si>
  <si>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</si>
  <si>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</si>
  <si>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</si>
  <si>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</si>
  <si>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</si>
  <si>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</si>
  <si>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</si>
  <si>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</si>
  <si>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</si>
  <si>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</si>
  <si>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</si>
  <si>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</si>
  <si>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</si>
  <si>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</si>
  <si>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</si>
  <si>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</si>
  <si>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</si>
  <si>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</si>
  <si>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</si>
  <si>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</si>
  <si>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</si>
  <si>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</si>
  <si>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</si>
  <si>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</si>
  <si>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</si>
  <si>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</si>
  <si>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</si>
  <si>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</si>
  <si>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</si>
  <si>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</si>
  <si>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</si>
  <si>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</si>
  <si>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</si>
  <si>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</si>
  <si>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</si>
  <si>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</si>
  <si>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</si>
  <si>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</si>
  <si>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</si>
  <si>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</si>
  <si>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</si>
  <si>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</si>
  <si>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</si>
  <si>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</si>
  <si>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</si>
  <si>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</si>
  <si>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</si>
  <si>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</si>
  <si>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</si>
  <si>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</si>
  <si>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</si>
  <si>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</si>
  <si>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</si>
  <si>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</si>
  <si>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</si>
  <si>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</si>
  <si>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</si>
  <si>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</si>
  <si>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</si>
  <si>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</si>
  <si>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</si>
  <si>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</si>
  <si>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</si>
  <si>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</si>
  <si>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</si>
  <si>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</si>
  <si>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</si>
  <si>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</si>
  <si>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</si>
  <si>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</si>
  <si>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</si>
  <si>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</si>
  <si>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</si>
  <si>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</si>
  <si>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</si>
  <si>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</si>
  <si>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</si>
  <si>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</si>
  <si>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</si>
  <si>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</si>
  <si>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</si>
  <si>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</si>
  <si>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</si>
  <si>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</si>
  <si>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</si>
  <si>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</si>
  <si>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</si>
  <si>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</si>
  <si>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</si>
  <si>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</si>
  <si>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</si>
  <si>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</si>
  <si>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</si>
  <si>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</si>
  <si>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</si>
  <si>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</si>
  <si>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</si>
  <si>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</si>
  <si>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</si>
  <si>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</si>
  <si>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</si>
  <si>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</si>
  <si>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</si>
  <si>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</si>
  <si>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</si>
  <si>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</si>
  <si>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</si>
  <si>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</si>
  <si>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</si>
  <si>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</si>
  <si>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</si>
  <si>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</si>
  <si>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</si>
  <si>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</si>
  <si>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</si>
  <si>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</si>
  <si>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</si>
  <si>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</si>
  <si>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</si>
  <si>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</si>
  <si>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</si>
  <si>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</si>
  <si>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</si>
  <si>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</si>
  <si>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</si>
  <si>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</si>
  <si>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</si>
  <si>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</si>
  <si>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</si>
  <si>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</si>
  <si>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</si>
  <si>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</si>
  <si>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</si>
  <si>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</si>
  <si>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</si>
  <si>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</si>
  <si>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</si>
  <si>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</si>
  <si>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</si>
  <si>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</si>
  <si>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</si>
  <si>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</si>
  <si>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</si>
  <si>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</si>
  <si>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</si>
  <si>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</si>
  <si>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</si>
  <si>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</si>
  <si>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</si>
  <si>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</si>
  <si>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</si>
  <si>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</si>
  <si>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</si>
  <si>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</si>
  <si>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</si>
  <si>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</si>
  <si>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</si>
  <si>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</si>
  <si>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</si>
  <si>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</si>
  <si>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</si>
  <si>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</si>
  <si>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</si>
  <si>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</si>
  <si>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</si>
  <si>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</si>
  <si>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</si>
  <si>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</si>
  <si>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</si>
  <si>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</si>
  <si>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</si>
  <si>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</si>
  <si>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</si>
  <si>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</si>
  <si>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</si>
  <si>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</si>
  <si>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</si>
  <si>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</si>
  <si>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</si>
  <si>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</si>
  <si>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</si>
  <si>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</si>
  <si>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</si>
  <si>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</si>
  <si>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</si>
  <si>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</si>
  <si>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</si>
  <si>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</si>
  <si>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</si>
  <si>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</si>
  <si>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</si>
  <si>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</si>
  <si>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</si>
  <si>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</si>
  <si>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</si>
  <si>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</si>
  <si>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</si>
  <si>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</si>
  <si>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</si>
  <si>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</si>
  <si>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</si>
  <si>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</si>
  <si>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</si>
  <si>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</si>
  <si>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</si>
  <si>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</si>
  <si>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</si>
  <si>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</si>
  <si>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</si>
  <si>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</si>
  <si>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</si>
  <si>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</si>
  <si>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</si>
  <si>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</si>
  <si>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</si>
  <si>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</si>
  <si>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</si>
  <si>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</si>
  <si>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</si>
  <si>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</si>
  <si>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</si>
  <si>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</si>
  <si>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</si>
  <si>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</si>
  <si>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</si>
  <si>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</si>
  <si>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</si>
  <si>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</si>
  <si>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</si>
  <si>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</si>
  <si>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</si>
  <si>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</si>
  <si>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</si>
  <si>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</si>
  <si>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</si>
  <si>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</si>
  <si>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</si>
  <si>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</si>
  <si>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</si>
  <si>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</si>
  <si>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</si>
  <si>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</si>
  <si>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</si>
  <si>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</si>
  <si>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</si>
  <si>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</si>
  <si>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</si>
  <si>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</si>
  <si>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</si>
  <si>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</si>
  <si>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</si>
  <si>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</si>
  <si>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</si>
  <si>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</si>
  <si>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</si>
  <si>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</si>
  <si>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</si>
  <si>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</si>
  <si>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</si>
  <si>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</si>
  <si>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</si>
  <si>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</si>
  <si>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</si>
  <si>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</si>
  <si>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</si>
  <si>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</si>
  <si>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</si>
  <si>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</si>
  <si>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</si>
  <si>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</si>
  <si>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</si>
  <si>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</si>
  <si>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</si>
  <si>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</si>
  <si>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</si>
  <si>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</si>
  <si>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</si>
  <si>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</si>
  <si>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</si>
  <si>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</si>
  <si>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</si>
  <si>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</si>
  <si>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</si>
  <si>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</si>
  <si>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</si>
  <si>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</si>
  <si>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</si>
  <si>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</si>
  <si>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</si>
  <si>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</si>
  <si>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</si>
  <si>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</si>
  <si>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</si>
  <si>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</si>
  <si>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</si>
  <si>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</si>
  <si>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</si>
  <si>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</si>
  <si>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</si>
  <si>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</si>
  <si>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</si>
  <si>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</si>
  <si>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</si>
  <si>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</si>
  <si>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</si>
  <si>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</si>
  <si>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</si>
  <si>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</si>
  <si>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</si>
  <si>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</si>
  <si>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</si>
  <si>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</si>
  <si>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</si>
  <si>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</si>
  <si>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</si>
  <si>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</si>
  <si>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</si>
  <si>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</si>
  <si>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</si>
  <si>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</si>
  <si>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</si>
  <si>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</si>
  <si>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</si>
  <si>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</si>
  <si>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</si>
  <si>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</si>
  <si>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</si>
  <si>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</si>
  <si>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</si>
  <si>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</si>
  <si>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</si>
  <si>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</si>
  <si>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</si>
  <si>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</si>
  <si>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</si>
  <si>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</si>
  <si>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</si>
  <si>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</si>
  <si>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</si>
  <si>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</si>
  <si>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</si>
  <si>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</si>
  <si>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</si>
  <si>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</si>
  <si>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</si>
  <si>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</si>
  <si>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</si>
  <si>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</si>
  <si>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</si>
  <si>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</si>
  <si>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</si>
  <si>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</si>
  <si>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</si>
  <si>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</si>
  <si>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</si>
  <si>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</si>
  <si>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</si>
  <si>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</si>
  <si>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</si>
  <si>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</si>
  <si>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</si>
  <si>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</si>
  <si>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</si>
  <si>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</si>
  <si>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</si>
  <si>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</si>
  <si>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</si>
  <si>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</si>
  <si>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</si>
  <si>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</si>
  <si>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</si>
  <si>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</si>
  <si>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</si>
  <si>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</si>
  <si>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</si>
  <si>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</si>
  <si>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</si>
  <si>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</si>
  <si>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</si>
  <si>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</si>
  <si>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</si>
  <si>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</si>
  <si>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</si>
  <si>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</si>
  <si>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</si>
  <si>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</si>
  <si>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</si>
  <si>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</si>
  <si>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</si>
  <si>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</si>
  <si>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</si>
  <si>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</si>
  <si>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</si>
  <si>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</si>
  <si>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</si>
  <si>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</si>
  <si>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</si>
  <si>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</si>
  <si>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</si>
  <si>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</si>
  <si>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</si>
  <si>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</si>
  <si>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</si>
  <si>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</si>
  <si>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</si>
  <si>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</si>
  <si>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</si>
  <si>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</si>
  <si>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</si>
  <si>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</si>
  <si>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</si>
  <si>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</si>
  <si>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</si>
  <si>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</si>
  <si>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</si>
  <si>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</si>
  <si>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</si>
  <si>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</si>
  <si>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</si>
  <si>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</si>
  <si>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</si>
  <si>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</si>
  <si>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</si>
  <si>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</si>
  <si>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</si>
  <si>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</si>
  <si>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</si>
  <si>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</si>
  <si>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</si>
  <si>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</si>
  <si>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</si>
  <si>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</si>
  <si>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</si>
  <si>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</si>
  <si>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</si>
  <si>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</si>
  <si>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</si>
  <si>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</si>
  <si>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</si>
  <si>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</si>
  <si>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</si>
  <si>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</si>
  <si>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</si>
  <si>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</si>
  <si>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</si>
  <si>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</si>
  <si>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</si>
  <si>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</si>
  <si>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</si>
  <si>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</si>
  <si>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</si>
  <si>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</si>
  <si>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</si>
  <si>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</si>
  <si>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</si>
  <si>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</si>
  <si>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</si>
  <si>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</si>
  <si>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</si>
  <si>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</si>
  <si>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</si>
  <si>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</si>
  <si>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</si>
  <si>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</si>
  <si>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</si>
  <si>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</si>
  <si>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</si>
  <si>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</si>
  <si>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</si>
  <si>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</si>
  <si>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</si>
  <si>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</si>
  <si>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</si>
  <si>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</si>
  <si>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</si>
  <si>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</si>
  <si>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</si>
  <si>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</si>
  <si>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</si>
  <si>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</si>
  <si>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</si>
  <si>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</si>
  <si>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</si>
  <si>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</si>
  <si>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</si>
  <si>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</si>
  <si>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</si>
  <si>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</si>
  <si>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</si>
  <si>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</si>
  <si>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</si>
  <si>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</si>
  <si>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</si>
  <si>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</si>
  <si>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</si>
  <si>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</si>
  <si>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</si>
  <si>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</si>
  <si>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</si>
  <si>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</si>
  <si>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</si>
  <si>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</si>
  <si>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</si>
  <si>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</si>
  <si>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</si>
  <si>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</si>
  <si>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</si>
  <si>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</si>
  <si>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</si>
  <si>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</si>
  <si>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</si>
  <si>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</si>
  <si>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</si>
  <si>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</si>
  <si>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</si>
  <si>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</si>
  <si>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</si>
  <si>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</si>
  <si>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</si>
  <si>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</si>
  <si>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</si>
  <si>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</si>
  <si>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</si>
  <si>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</si>
  <si>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</si>
  <si>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</si>
  <si>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</si>
  <si>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</si>
  <si>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</si>
  <si>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</si>
  <si>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</si>
  <si>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</si>
  <si>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</si>
  <si>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</si>
  <si>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</si>
  <si>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</si>
  <si>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</si>
  <si>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</si>
  <si>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</si>
  <si>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</si>
  <si>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</si>
  <si>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</si>
  <si>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</si>
  <si>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</si>
  <si>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</si>
  <si>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</si>
  <si>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</si>
  <si>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</si>
  <si>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</si>
  <si>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</si>
  <si>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</si>
  <si>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</si>
  <si>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</si>
  <si>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</si>
  <si>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</si>
  <si>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</si>
  <si>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</si>
  <si>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</si>
  <si>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</si>
  <si>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</si>
  <si>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</si>
  <si>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</si>
  <si>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</si>
  <si>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</si>
  <si>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</si>
  <si>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</si>
  <si>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</si>
  <si>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</si>
  <si>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</si>
  <si>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</si>
  <si>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</si>
  <si>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</si>
  <si>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</si>
  <si>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</si>
  <si>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</si>
  <si>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</si>
  <si>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</si>
  <si>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</si>
  <si>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</si>
  <si>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</si>
  <si>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</si>
  <si>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</si>
  <si>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</si>
  <si>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</si>
  <si>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</si>
  <si>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</si>
  <si>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</si>
  <si>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</si>
  <si>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</si>
  <si>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</si>
  <si>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</si>
  <si>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</si>
  <si>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</si>
  <si>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</si>
  <si>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</si>
  <si>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</si>
  <si>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</si>
  <si>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</si>
  <si>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</si>
  <si>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</si>
  <si>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</si>
  <si>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</si>
  <si>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</si>
  <si>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</si>
  <si>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</si>
  <si>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</si>
  <si>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</si>
  <si>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</si>
  <si>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</si>
  <si>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</si>
  <si>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</si>
  <si>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</si>
  <si>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</si>
  <si>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</si>
  <si>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</si>
  <si>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</si>
  <si>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</si>
  <si>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</si>
  <si>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</si>
  <si>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</si>
  <si>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</si>
  <si>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</si>
  <si>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</si>
  <si>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</si>
  <si>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</si>
  <si>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</si>
  <si>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</si>
  <si>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</si>
  <si>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</si>
  <si>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</si>
  <si>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</si>
  <si>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</si>
  <si>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</si>
  <si>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</si>
  <si>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</si>
  <si>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</si>
  <si>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</si>
  <si>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</si>
  <si>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</si>
  <si>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</si>
  <si>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</si>
  <si>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</si>
  <si>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</si>
  <si>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</si>
  <si>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</si>
  <si>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</si>
  <si>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</si>
  <si>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</si>
  <si>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</si>
  <si>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</si>
  <si>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</si>
  <si>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</si>
  <si>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</si>
  <si>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</si>
  <si>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</si>
  <si>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</si>
  <si>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</si>
  <si>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</si>
  <si>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</si>
  <si>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</si>
  <si>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</si>
  <si>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</si>
  <si>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</si>
  <si>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</si>
  <si>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</si>
  <si>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</si>
  <si>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</si>
  <si>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</si>
  <si>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</si>
  <si>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</si>
  <si>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</si>
  <si>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</si>
  <si>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</si>
  <si>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</si>
  <si>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</si>
  <si>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</si>
  <si>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</si>
  <si>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</si>
  <si>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</si>
  <si>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</si>
  <si>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</si>
  <si>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</si>
  <si>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</si>
  <si>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</si>
  <si>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</si>
  <si>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</si>
  <si>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</si>
  <si>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</si>
  <si>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</si>
  <si>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</si>
  <si>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</si>
  <si>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</si>
  <si>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</si>
  <si>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</si>
  <si>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</si>
  <si>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</si>
  <si>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</si>
  <si>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</si>
  <si>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</si>
  <si>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</si>
  <si>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</si>
  <si>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</si>
  <si>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</si>
  <si>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</si>
  <si>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</si>
  <si>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</si>
  <si>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</si>
  <si>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</si>
  <si>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</si>
  <si>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</si>
  <si>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</si>
  <si>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</si>
  <si>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</si>
  <si>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</si>
  <si>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</si>
  <si>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</si>
  <si>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</si>
  <si>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</si>
  <si>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</si>
  <si>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</si>
  <si>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</si>
  <si>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</si>
  <si>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</si>
  <si>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</si>
  <si>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</si>
  <si>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</si>
  <si>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</si>
  <si>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</si>
  <si>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</si>
  <si>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</si>
  <si>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</si>
  <si>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</si>
  <si>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</si>
  <si>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</si>
  <si>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</si>
  <si>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</si>
  <si>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</si>
  <si>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</si>
  <si>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</si>
  <si>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</si>
  <si>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</si>
  <si>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</si>
  <si>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</si>
  <si>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</si>
  <si>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</si>
  <si>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</si>
  <si>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</si>
  <si>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</si>
  <si>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</si>
  <si>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</si>
  <si>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</si>
  <si>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</si>
  <si>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</si>
  <si>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</si>
  <si>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</si>
  <si>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</si>
  <si>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</si>
  <si>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</si>
  <si>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</si>
  <si>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</si>
  <si>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</si>
  <si>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</si>
  <si>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</si>
  <si>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</si>
  <si>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</si>
  <si>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</si>
  <si>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</si>
  <si>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</si>
  <si>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</si>
  <si>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</si>
  <si>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</si>
  <si>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</si>
  <si>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</si>
  <si>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</si>
  <si>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</si>
  <si>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</si>
  <si>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</si>
  <si>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</si>
  <si>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</si>
  <si>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</si>
  <si>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</si>
  <si>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</si>
  <si>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</si>
  <si>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</si>
  <si>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</si>
  <si>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</si>
  <si>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</si>
  <si>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</si>
  <si>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</si>
  <si>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</si>
  <si>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</si>
  <si>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</si>
  <si>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</si>
  <si>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</si>
  <si>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</si>
  <si>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</si>
  <si>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</si>
  <si>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</si>
  <si>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</si>
  <si>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</si>
  <si>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</si>
  <si>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</si>
  <si>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</si>
  <si>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</si>
  <si>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</si>
  <si>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</si>
  <si>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</si>
  <si>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</si>
  <si>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</si>
  <si>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</si>
  <si>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</si>
  <si>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</si>
  <si>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</si>
  <si>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</si>
  <si>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</si>
  <si>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</si>
  <si>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</si>
  <si>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</si>
  <si>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</si>
  <si>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</si>
  <si>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</si>
  <si>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</si>
  <si>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</si>
  <si>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</si>
  <si>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</si>
  <si>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</si>
  <si>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</si>
  <si>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</si>
  <si>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</si>
  <si>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</si>
  <si>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</si>
  <si>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</si>
  <si>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</si>
  <si>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</si>
  <si>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</si>
  <si>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</si>
  <si>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</si>
  <si>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</si>
  <si>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</si>
  <si>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</si>
  <si>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</si>
  <si>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</si>
  <si>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</si>
  <si>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</si>
  <si>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</si>
  <si>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</si>
  <si>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</si>
  <si>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</si>
  <si>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</si>
  <si>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</si>
  <si>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</si>
  <si>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</si>
  <si>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</si>
  <si>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</si>
  <si>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</si>
  <si>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</si>
  <si>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</si>
  <si>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</si>
  <si>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</si>
  <si>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</si>
  <si>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</si>
  <si>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</si>
  <si>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</si>
  <si>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</si>
  <si>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</si>
  <si>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</si>
  <si>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</si>
  <si>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</si>
  <si>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</si>
  <si>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</si>
  <si>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</si>
  <si>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</si>
  <si>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</si>
  <si>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</si>
  <si>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</si>
  <si>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</si>
  <si>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</si>
  <si>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</si>
  <si>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</si>
  <si>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</si>
  <si>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</si>
  <si>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</si>
  <si>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</si>
  <si>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</si>
  <si>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</si>
  <si>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</si>
  <si>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</si>
  <si>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</si>
  <si>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</si>
  <si>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</si>
  <si>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</si>
  <si>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</si>
  <si>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</si>
  <si>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</si>
  <si>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</si>
  <si>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</si>
  <si>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</si>
  <si>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</si>
  <si>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</si>
  <si>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</si>
  <si>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</si>
  <si>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</si>
  <si>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</si>
  <si>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</si>
  <si>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</si>
  <si>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</si>
  <si>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</si>
  <si>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</si>
  <si>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</si>
  <si>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</si>
  <si>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</si>
  <si>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</si>
  <si>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</si>
  <si>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</si>
  <si>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</si>
  <si>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</si>
  <si>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</si>
  <si>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</si>
  <si>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</si>
  <si>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</si>
  <si>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</si>
  <si>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</si>
  <si>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</si>
  <si>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</si>
  <si>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</si>
  <si>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</si>
  <si>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</si>
  <si>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</si>
  <si>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</si>
  <si>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</si>
  <si>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</si>
  <si>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</si>
  <si>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</si>
  <si>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</si>
  <si>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</si>
  <si>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</si>
  <si>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</si>
  <si>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</si>
  <si>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</si>
  <si>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</si>
  <si>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</si>
  <si>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</si>
  <si>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</si>
  <si>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</si>
  <si>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</si>
  <si>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</si>
  <si>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</si>
  <si>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</si>
  <si>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</si>
  <si>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</si>
  <si>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</si>
  <si>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</si>
  <si>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</si>
  <si>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</si>
  <si>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</si>
  <si>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</si>
  <si>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</si>
  <si>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</si>
  <si>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</si>
  <si>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</si>
  <si>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</si>
  <si>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</si>
  <si>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</si>
  <si>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</si>
  <si>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</si>
  <si>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</si>
  <si>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</si>
  <si>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</si>
  <si>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</si>
  <si>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</si>
  <si>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</si>
  <si>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</si>
  <si>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</si>
  <si>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</si>
  <si>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</si>
  <si>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</si>
  <si>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</si>
  <si>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</si>
  <si>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</si>
  <si>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</si>
  <si>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</si>
  <si>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</si>
  <si>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</si>
  <si>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</si>
  <si>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</si>
  <si>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</si>
  <si>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</si>
  <si>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</si>
  <si>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</si>
  <si>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</si>
  <si>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</si>
  <si>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</si>
  <si>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</si>
  <si>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</si>
  <si>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</si>
  <si>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</si>
  <si>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</si>
  <si>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</si>
  <si>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</si>
  <si>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</si>
  <si>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</si>
  <si>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</si>
  <si>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</si>
  <si>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</si>
  <si>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</si>
  <si>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</si>
  <si>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</si>
  <si>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</si>
  <si>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</si>
  <si>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</si>
  <si>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</si>
  <si>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</si>
  <si>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</si>
  <si>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</si>
  <si>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</si>
  <si>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</si>
  <si>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</si>
  <si>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</si>
  <si>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</si>
  <si>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</si>
  <si>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</si>
  <si>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</si>
  <si>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</si>
  <si>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</si>
  <si>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</si>
  <si>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</si>
  <si>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</si>
  <si>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</si>
  <si>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</si>
  <si>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</si>
  <si>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</si>
  <si>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</si>
  <si>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</si>
  <si>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</si>
  <si>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</si>
  <si>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</si>
  <si>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</si>
  <si>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</si>
  <si>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</si>
  <si>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</si>
  <si>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</si>
  <si>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</si>
  <si>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</si>
  <si>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</si>
  <si>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</si>
  <si>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</si>
  <si>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</si>
  <si>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</si>
  <si>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</si>
  <si>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</si>
  <si>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</si>
  <si>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</si>
  <si>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</si>
  <si>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</si>
  <si>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</si>
  <si>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</si>
  <si>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</si>
  <si>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</si>
  <si>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</si>
  <si>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</si>
  <si>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</si>
  <si>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</si>
  <si>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</si>
  <si>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</si>
  <si>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</si>
  <si>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</si>
  <si>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</si>
  <si>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</si>
  <si>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</si>
  <si>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</si>
  <si>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</si>
  <si>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</si>
  <si>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</si>
  <si>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</si>
  <si>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</si>
  <si>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</si>
  <si>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</si>
  <si>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</si>
  <si>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</si>
  <si>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</si>
  <si>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</si>
  <si>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</si>
  <si>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</si>
  <si>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</si>
  <si>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</si>
  <si>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</si>
  <si>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</si>
  <si>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</si>
  <si>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</si>
  <si>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</si>
  <si>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</si>
  <si>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</si>
  <si>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</si>
  <si>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</si>
  <si>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</si>
  <si>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</si>
  <si>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</si>
  <si>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</si>
  <si>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</si>
  <si>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</si>
  <si>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</si>
  <si>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</si>
  <si>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</si>
  <si>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</si>
  <si>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</si>
  <si>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</si>
  <si>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</si>
  <si>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</si>
  <si>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</si>
  <si>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</si>
  <si>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</si>
  <si>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</si>
  <si>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</si>
  <si>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</si>
  <si>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</si>
  <si>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</si>
  <si>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</si>
  <si>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</si>
  <si>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</si>
  <si>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</si>
  <si>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</si>
  <si>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</si>
  <si>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</si>
  <si>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</si>
  <si>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</si>
  <si>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</si>
  <si>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</si>
  <si>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</si>
  <si>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</si>
  <si>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</si>
  <si>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</si>
  <si>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</si>
  <si>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</si>
  <si>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</si>
  <si>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</si>
  <si>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</si>
  <si>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</si>
  <si>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</si>
  <si>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</si>
  <si>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</si>
  <si>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</si>
  <si>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</si>
  <si>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</si>
  <si>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</si>
  <si>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</si>
  <si>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</si>
  <si>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</si>
  <si>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</si>
  <si>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</si>
  <si>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</si>
  <si>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</si>
  <si>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</si>
  <si>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</si>
  <si>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</si>
  <si>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</si>
  <si>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</si>
  <si>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</si>
  <si>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</si>
  <si>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</si>
  <si>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</si>
  <si>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</si>
  <si>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</si>
  <si>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</si>
  <si>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</si>
  <si>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</si>
  <si>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</si>
  <si>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</si>
  <si>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</si>
  <si>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</si>
  <si>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</si>
  <si>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</si>
  <si>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</si>
  <si>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</si>
  <si>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</si>
  <si>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</si>
  <si>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</si>
  <si>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</si>
  <si>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</si>
  <si>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</si>
  <si>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</si>
  <si>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</si>
  <si>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</si>
  <si>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</si>
  <si>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</si>
  <si>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</si>
  <si>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</si>
  <si>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</si>
  <si>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</si>
  <si>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</si>
  <si>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</si>
  <si>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</si>
  <si>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</si>
  <si>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</si>
  <si>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</si>
  <si>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</si>
  <si>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</si>
  <si>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</si>
  <si>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</si>
  <si>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</si>
  <si>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</si>
  <si>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</si>
  <si>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</si>
  <si>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</si>
  <si>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</si>
  <si>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</si>
  <si>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</si>
  <si>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</si>
  <si>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</si>
  <si>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</si>
  <si>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</si>
  <si>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</si>
  <si>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</si>
  <si>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</si>
  <si>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</si>
  <si>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</si>
  <si>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</si>
  <si>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</si>
  <si>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</si>
  <si>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</si>
  <si>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</si>
  <si>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</si>
  <si>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</si>
  <si>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</si>
  <si>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</si>
  <si>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</si>
  <si>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</si>
  <si>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</si>
  <si>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</si>
  <si>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</si>
  <si>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</si>
  <si>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</si>
  <si>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</si>
  <si>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</si>
  <si>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</si>
  <si>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</si>
  <si>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</si>
  <si>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</si>
  <si>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</si>
  <si>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</si>
  <si>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</si>
  <si>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</si>
  <si>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</si>
  <si>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</si>
  <si>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</si>
  <si>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</si>
  <si>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</si>
  <si>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</si>
  <si>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</si>
  <si>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</si>
  <si>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</si>
  <si>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</si>
  <si>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</si>
  <si>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</si>
  <si>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</si>
  <si>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</si>
  <si>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</si>
  <si>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</si>
  <si>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</si>
  <si>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</si>
  <si>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</si>
  <si>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</si>
  <si>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</si>
  <si>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</si>
  <si>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</si>
  <si>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</si>
  <si>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</si>
  <si>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</si>
  <si>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</si>
  <si>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</si>
  <si>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</si>
  <si>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</si>
  <si>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</si>
  <si>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</si>
  <si>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</si>
  <si>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</si>
  <si>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</si>
  <si>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</si>
  <si>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</si>
  <si>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</si>
  <si>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</si>
  <si>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</si>
  <si>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</si>
  <si>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</si>
  <si>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</si>
  <si>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</si>
  <si>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</si>
  <si>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</si>
  <si>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</si>
  <si>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</si>
  <si>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</si>
  <si>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</si>
  <si>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</si>
  <si>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</si>
  <si>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</si>
  <si>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</si>
  <si>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</si>
  <si>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</si>
  <si>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</si>
  <si>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</si>
  <si>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</si>
  <si>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</si>
  <si>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</si>
  <si>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</si>
  <si>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</si>
  <si>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</si>
  <si>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</si>
  <si>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</si>
  <si>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</si>
  <si>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</si>
  <si>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</si>
  <si>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</si>
  <si>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</si>
  <si>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</si>
  <si>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</si>
  <si>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</si>
  <si>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</si>
  <si>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</si>
  <si>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</si>
  <si>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</si>
  <si>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</si>
  <si>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</si>
  <si>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</si>
  <si>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</si>
  <si>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</si>
  <si>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</si>
  <si>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</si>
  <si>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</si>
  <si>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</si>
  <si>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</si>
  <si>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</si>
  <si>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</si>
  <si>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</si>
  <si>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</si>
  <si>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</si>
  <si>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</si>
  <si>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</si>
  <si>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</si>
  <si>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</si>
  <si>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</si>
  <si>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</si>
  <si>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</si>
  <si>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</si>
  <si>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</si>
  <si>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</si>
  <si>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</si>
  <si>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</si>
  <si>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</si>
  <si>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</si>
  <si>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</si>
  <si>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</si>
  <si>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</si>
  <si>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</si>
  <si>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</si>
  <si>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</si>
  <si>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</si>
  <si>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</si>
  <si>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</si>
  <si>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</si>
  <si>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</si>
  <si>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</si>
  <si>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</si>
  <si>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</si>
  <si>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</si>
  <si>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</si>
  <si>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</si>
  <si>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</si>
  <si>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</si>
  <si>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</si>
  <si>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</si>
  <si>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</si>
  <si>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</si>
  <si>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</si>
  <si>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</si>
  <si>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</si>
  <si>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</si>
  <si>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</si>
  <si>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</si>
  <si>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</si>
  <si>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</si>
  <si>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</si>
  <si>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</si>
  <si>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</si>
  <si>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</si>
  <si>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</si>
  <si>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</si>
  <si>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</si>
  <si>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</si>
  <si>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</si>
  <si>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</si>
  <si>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</si>
  <si>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</si>
  <si>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</si>
  <si>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</si>
  <si>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</si>
  <si>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</si>
  <si>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</si>
  <si>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</si>
  <si>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</si>
  <si>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</si>
  <si>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</si>
  <si>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</si>
  <si>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</si>
  <si>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</si>
  <si>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</si>
  <si>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</si>
  <si>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</si>
  <si>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</si>
  <si>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</si>
  <si>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</si>
  <si>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</si>
  <si>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</si>
  <si>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</si>
  <si>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</si>
  <si>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</si>
  <si>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</si>
  <si>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</si>
  <si>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</si>
  <si>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</si>
  <si>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</si>
  <si>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</si>
  <si>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</si>
  <si>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</si>
  <si>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</si>
  <si>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</si>
  <si>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</si>
  <si>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</si>
  <si>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</si>
  <si>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</si>
  <si>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</si>
  <si>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</si>
  <si>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</si>
  <si>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</si>
  <si>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</si>
  <si>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</si>
  <si>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</si>
  <si>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</si>
  <si>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</si>
  <si>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</si>
  <si>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</si>
  <si>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</si>
  <si>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</si>
  <si>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</si>
  <si>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</si>
  <si>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</si>
  <si>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</si>
  <si>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</si>
  <si>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</si>
  <si>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</si>
  <si>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</si>
  <si>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</si>
  <si>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</si>
  <si>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</si>
  <si>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</si>
  <si>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</si>
  <si>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</si>
  <si>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</si>
  <si>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</si>
  <si>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</si>
  <si>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</si>
  <si>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</si>
  <si>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</si>
  <si>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</si>
  <si>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</si>
  <si>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</si>
  <si>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</si>
  <si>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</si>
  <si>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</si>
  <si>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</si>
  <si>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</si>
  <si>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</si>
  <si>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</si>
  <si>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</si>
  <si>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</si>
  <si>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</si>
  <si>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</si>
  <si>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</si>
  <si>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</si>
  <si>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</si>
  <si>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</si>
  <si>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</si>
  <si>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</si>
  <si>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</si>
  <si>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</si>
  <si>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</si>
  <si>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</si>
  <si>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</si>
  <si>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</si>
  <si>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</si>
  <si>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</si>
  <si>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</si>
  <si>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</si>
  <si>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</si>
  <si>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</si>
  <si>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</si>
  <si>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</si>
  <si>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</si>
  <si>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</si>
  <si>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</si>
  <si>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</si>
  <si>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</si>
  <si>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</si>
  <si>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</si>
  <si>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</si>
  <si>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</si>
  <si>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</si>
  <si>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</si>
  <si>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</si>
  <si>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</si>
  <si>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</si>
  <si>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</si>
  <si>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</si>
  <si>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</si>
  <si>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</si>
  <si>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</si>
  <si>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</si>
  <si>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</si>
  <si>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</si>
  <si>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</si>
  <si>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</si>
  <si>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</si>
  <si>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</si>
  <si>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</si>
  <si>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</si>
  <si>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</si>
  <si>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</si>
  <si>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</si>
  <si>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</si>
  <si>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</si>
  <si>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</si>
  <si>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</si>
  <si>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</si>
  <si>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</si>
  <si>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</si>
  <si>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</si>
  <si>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</si>
  <si>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</si>
  <si>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</si>
  <si>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</si>
  <si>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</si>
  <si>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</si>
  <si>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</si>
  <si>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</si>
  <si>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</si>
  <si>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</si>
  <si>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</si>
  <si>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</si>
  <si>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</si>
  <si>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</si>
  <si>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</si>
  <si>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</si>
  <si>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</si>
  <si>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</si>
  <si>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</si>
  <si>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</si>
  <si>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</si>
  <si>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</si>
  <si>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</si>
  <si>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</si>
  <si>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</si>
  <si>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</si>
  <si>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</si>
  <si>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</si>
  <si>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</si>
  <si>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</si>
  <si>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</si>
  <si>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</si>
  <si>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</si>
  <si>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</si>
  <si>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</si>
  <si>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</si>
  <si>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</si>
  <si>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</si>
  <si>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</si>
  <si>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</si>
  <si>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</si>
  <si>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</si>
  <si>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</si>
  <si>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</si>
  <si>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</si>
  <si>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</si>
  <si>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</si>
  <si>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</si>
  <si>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</si>
  <si>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</si>
  <si>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</si>
  <si>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</si>
  <si>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</si>
  <si>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</si>
  <si>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</si>
  <si>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</si>
  <si>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</si>
  <si>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</si>
  <si>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</si>
  <si>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</si>
  <si>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</si>
  <si>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</si>
  <si>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</si>
  <si>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</si>
  <si>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</si>
  <si>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</si>
  <si>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</si>
  <si>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</si>
  <si>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</si>
  <si>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</si>
  <si>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</si>
  <si>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</si>
  <si>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</si>
  <si>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</si>
  <si>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</si>
  <si>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</si>
  <si>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</si>
  <si>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</si>
  <si>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</si>
  <si>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</si>
  <si>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</si>
  <si>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</si>
  <si>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</si>
  <si>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</si>
  <si>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</si>
  <si>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</si>
  <si>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</si>
  <si>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</si>
  <si>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</si>
  <si>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</si>
  <si>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</si>
  <si>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</si>
  <si>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</si>
  <si>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</si>
  <si>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</si>
  <si>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</si>
  <si>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</si>
  <si>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</si>
  <si>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</si>
  <si>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</si>
  <si>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</si>
  <si>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</si>
  <si>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</si>
  <si>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</si>
  <si>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</si>
  <si>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</si>
  <si>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</si>
  <si>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</si>
  <si>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</si>
  <si>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</si>
  <si>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</si>
  <si>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</si>
  <si>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</si>
  <si>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</si>
  <si>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</si>
  <si>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</si>
  <si>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</si>
  <si>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</si>
  <si>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</si>
  <si>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</si>
  <si>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</si>
  <si>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</si>
  <si>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</si>
  <si>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</si>
  <si>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</si>
  <si>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</si>
  <si>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</si>
  <si>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</si>
  <si>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</si>
  <si>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</si>
  <si>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</si>
  <si>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</si>
  <si>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</si>
  <si>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</si>
  <si>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</si>
  <si>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</si>
  <si>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</si>
  <si>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</si>
  <si>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</si>
  <si>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</si>
  <si>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</si>
  <si>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</si>
  <si>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</si>
  <si>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</si>
  <si>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</si>
  <si>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</si>
  <si>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</si>
  <si>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</si>
  <si>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</si>
  <si>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</si>
  <si>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</si>
  <si>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</si>
  <si>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</si>
  <si>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</si>
  <si>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</si>
  <si>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</si>
  <si>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</si>
  <si>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</si>
  <si>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</si>
  <si>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</si>
  <si>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</si>
  <si>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</si>
  <si>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</si>
  <si>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</si>
  <si>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</si>
  <si>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</si>
  <si>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</si>
  <si>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</si>
  <si>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</si>
  <si>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</si>
  <si>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</si>
  <si>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</si>
  <si>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</si>
  <si>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</si>
  <si>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</si>
  <si>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</si>
  <si>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</si>
  <si>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</si>
  <si>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</si>
  <si>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</si>
  <si>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</si>
  <si>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</si>
  <si>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</si>
  <si>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</si>
  <si>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</si>
  <si>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</si>
  <si>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</si>
  <si>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</si>
  <si>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</si>
  <si>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</si>
  <si>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</si>
  <si>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</si>
  <si>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</si>
  <si>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</si>
  <si>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</si>
  <si>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</si>
  <si>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</si>
  <si>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</si>
  <si>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</si>
  <si>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</si>
  <si>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</si>
  <si>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</si>
  <si>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</si>
  <si>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</si>
  <si>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</si>
  <si>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</si>
  <si>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</si>
  <si>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</si>
  <si>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</si>
  <si>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</si>
  <si>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</si>
  <si>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</si>
  <si>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</si>
  <si>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</si>
  <si>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</si>
  <si>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</si>
  <si>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</si>
  <si>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</si>
  <si>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</si>
  <si>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</si>
  <si>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</si>
  <si>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</si>
  <si>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</si>
  <si>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</si>
  <si>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</si>
  <si>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</si>
  <si>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</si>
  <si>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</si>
  <si>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</si>
  <si>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</si>
  <si>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</si>
  <si>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</si>
  <si>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</si>
  <si>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</si>
  <si>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</si>
  <si>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</si>
  <si>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</si>
  <si>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</si>
  <si>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</si>
  <si>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</si>
  <si>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</si>
  <si>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</si>
  <si>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</si>
  <si>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</si>
  <si>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</si>
  <si>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</si>
  <si>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</si>
  <si>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</si>
  <si>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</si>
  <si>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</si>
  <si>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</si>
  <si>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</si>
  <si>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</si>
  <si>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</si>
  <si>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</si>
  <si>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</si>
  <si>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</si>
  <si>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</si>
  <si>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</si>
  <si>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</si>
  <si>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</si>
  <si>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</si>
  <si>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</si>
  <si>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</si>
  <si>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</si>
  <si>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</si>
  <si>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</si>
  <si>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</si>
  <si>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</si>
  <si>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</si>
  <si>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</si>
  <si>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</si>
  <si>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</si>
  <si>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</si>
  <si>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</si>
  <si>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</si>
  <si>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</si>
  <si>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</si>
  <si>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</si>
  <si>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</si>
  <si>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</si>
  <si>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</si>
  <si>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</si>
  <si>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</si>
  <si>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</si>
  <si>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</si>
  <si>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</si>
  <si>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</si>
  <si>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</si>
  <si>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</si>
  <si>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</si>
  <si>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</si>
  <si>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</si>
  <si>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</si>
  <si>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</si>
  <si>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</si>
  <si>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</si>
  <si>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</si>
  <si>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</si>
  <si>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</si>
  <si>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</si>
  <si>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</si>
  <si>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</si>
  <si>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</si>
  <si>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</si>
  <si>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</si>
  <si>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</si>
  <si>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</si>
  <si>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</si>
  <si>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</si>
  <si>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</si>
  <si>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</si>
  <si>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</si>
  <si>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</si>
  <si>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</si>
  <si>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</si>
  <si>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</si>
  <si>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</si>
  <si>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</si>
  <si>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</si>
  <si>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</si>
  <si>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</si>
  <si>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</si>
  <si>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</si>
  <si>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</si>
  <si>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</si>
  <si>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</si>
  <si>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</si>
  <si>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</si>
  <si>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</si>
  <si>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</si>
  <si>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</si>
  <si>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</si>
  <si>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</si>
  <si>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</si>
  <si>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</si>
  <si>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</si>
  <si>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</si>
  <si>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</si>
  <si>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</si>
  <si>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</si>
  <si>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</si>
  <si>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</si>
  <si>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</si>
  <si>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</si>
  <si>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</si>
  <si>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</si>
  <si>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</si>
  <si>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</si>
  <si>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</si>
  <si>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</si>
  <si>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</si>
  <si>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</si>
  <si>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</si>
  <si>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</si>
  <si>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</si>
  <si>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</si>
  <si>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</si>
  <si>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</si>
  <si>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</si>
  <si>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</si>
  <si>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</si>
  <si>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</si>
  <si>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</si>
  <si>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</si>
  <si>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</si>
  <si>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</si>
  <si>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</si>
  <si>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</si>
  <si>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</si>
  <si>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</si>
  <si>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</si>
  <si>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</si>
  <si>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</si>
  <si>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</si>
  <si>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</si>
  <si>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</si>
  <si>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</si>
  <si>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</si>
  <si>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</si>
  <si>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</si>
  <si>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</si>
  <si>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</si>
  <si>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</si>
  <si>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</si>
  <si>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</si>
  <si>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</si>
  <si>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</si>
  <si>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</si>
  <si>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</si>
  <si>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</si>
  <si>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</si>
  <si>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</si>
  <si>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</si>
  <si>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</si>
  <si>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</si>
  <si>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</si>
  <si>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</si>
  <si>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</si>
  <si>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</si>
  <si>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</si>
  <si>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</si>
  <si>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</si>
  <si>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</si>
  <si>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</si>
  <si>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</si>
  <si>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</si>
  <si>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</si>
  <si>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</si>
  <si>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</si>
  <si>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</si>
  <si>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</si>
  <si>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</si>
  <si>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</si>
  <si>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</si>
  <si>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</si>
  <si>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</si>
  <si>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</si>
  <si>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</si>
  <si>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</si>
  <si>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</si>
  <si>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</si>
  <si>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</si>
  <si>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</si>
  <si>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</si>
  <si>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</si>
  <si>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</si>
  <si>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</si>
  <si>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</si>
  <si>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</si>
  <si>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</si>
  <si>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</si>
  <si>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</si>
  <si>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</si>
  <si>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</si>
  <si>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</si>
  <si>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</si>
  <si>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</si>
  <si>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</si>
  <si>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</si>
  <si>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</si>
  <si>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</si>
  <si>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</si>
  <si>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</si>
  <si>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</si>
  <si>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</si>
  <si>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</si>
  <si>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</si>
  <si>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</si>
  <si>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</si>
  <si>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</si>
  <si>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</si>
  <si>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</si>
  <si>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</si>
  <si>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</si>
  <si>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</si>
  <si>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</si>
  <si>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</si>
  <si>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</si>
  <si>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</si>
  <si>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</si>
  <si>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</si>
  <si>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</si>
  <si>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</si>
  <si>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</si>
  <si>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</si>
  <si>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</si>
  <si>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</si>
  <si>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</si>
  <si>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</si>
  <si>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</si>
  <si>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</si>
  <si>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</si>
  <si>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</si>
  <si>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</si>
  <si>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</si>
  <si>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</si>
  <si>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</si>
  <si>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</si>
  <si>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</si>
  <si>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</si>
  <si>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</si>
  <si>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</si>
  <si>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</si>
  <si>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</si>
  <si>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</si>
  <si>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</si>
  <si>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</si>
  <si>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</si>
  <si>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</si>
  <si>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</si>
  <si>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</si>
  <si>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</si>
  <si>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</si>
  <si>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</si>
  <si>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</si>
  <si>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</si>
  <si>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</si>
  <si>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</si>
  <si>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</si>
  <si>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</si>
  <si>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</si>
  <si>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</si>
  <si>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</si>
  <si>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</si>
  <si>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</si>
  <si>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</si>
  <si>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</si>
  <si>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</si>
  <si>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</si>
  <si>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</si>
  <si>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</si>
  <si>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</si>
  <si>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</si>
  <si>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</si>
  <si>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</si>
  <si>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</si>
  <si>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</si>
  <si>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</si>
  <si>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</si>
  <si>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</si>
  <si>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</si>
  <si>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</si>
  <si>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</si>
  <si>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</si>
  <si>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</si>
  <si>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</si>
  <si>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</si>
  <si>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</si>
  <si>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</si>
  <si>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</si>
  <si>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</si>
  <si>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</si>
  <si>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</si>
  <si>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</si>
  <si>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</si>
  <si>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</si>
  <si>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</si>
  <si>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</si>
  <si>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</si>
  <si>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</si>
  <si>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</si>
  <si>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</si>
  <si>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</si>
  <si>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</si>
  <si>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</si>
  <si>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</si>
  <si>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</si>
  <si>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</si>
  <si>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</si>
  <si>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</si>
  <si>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</si>
  <si>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</si>
  <si>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</si>
  <si>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</si>
  <si>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</si>
  <si>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</si>
  <si>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</si>
  <si>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</si>
  <si>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</si>
  <si>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</si>
  <si>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</si>
  <si>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</si>
  <si>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</si>
  <si>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</si>
  <si>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</si>
  <si>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</si>
  <si>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</si>
  <si>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</si>
  <si>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</si>
  <si>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</si>
  <si>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</si>
  <si>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</si>
  <si>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</si>
  <si>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</si>
  <si>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</si>
  <si>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</si>
  <si>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</si>
  <si>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</si>
  <si>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</si>
  <si>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</si>
  <si>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</si>
  <si>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</si>
  <si>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</si>
  <si>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</si>
  <si>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</si>
  <si>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</si>
  <si>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</si>
  <si>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</si>
  <si>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</si>
  <si>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</si>
  <si>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</si>
  <si>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</si>
  <si>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</si>
  <si>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</si>
  <si>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</si>
  <si>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</si>
  <si>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</si>
  <si>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</si>
  <si>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</si>
  <si>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</si>
  <si>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</si>
  <si>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</si>
  <si>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</si>
  <si>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</si>
  <si>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</si>
  <si>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</si>
  <si>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</si>
  <si>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</si>
  <si>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</si>
  <si>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</si>
  <si>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</si>
  <si>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</si>
  <si>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</si>
  <si>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</si>
  <si>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</si>
  <si>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</si>
  <si>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</si>
  <si>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</si>
  <si>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</si>
  <si>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</si>
  <si>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</si>
  <si>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</si>
  <si>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</si>
  <si>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</si>
  <si>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</si>
  <si>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</si>
  <si>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</si>
  <si>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</si>
  <si>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</si>
  <si>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</si>
  <si>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</si>
  <si>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</si>
  <si>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</si>
  <si>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</si>
  <si>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</si>
  <si>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</si>
  <si>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</si>
  <si>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</si>
  <si>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</si>
  <si>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</si>
  <si>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</si>
  <si>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</si>
  <si>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</si>
  <si>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</si>
  <si>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</si>
  <si>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</si>
  <si>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</si>
  <si>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</si>
  <si>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</si>
  <si>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</si>
  <si>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</si>
  <si>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</si>
  <si>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</si>
  <si>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</si>
  <si>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</si>
  <si>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</si>
  <si>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</si>
  <si>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</si>
  <si>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</si>
  <si>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</si>
  <si>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</si>
  <si>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</si>
  <si>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</si>
  <si>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</si>
  <si>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</si>
  <si>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</si>
  <si>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</si>
  <si>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</si>
  <si>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</si>
  <si>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</si>
  <si>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</si>
  <si>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</si>
  <si>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</si>
  <si>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</si>
  <si>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</si>
  <si>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</si>
  <si>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</si>
  <si>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</si>
  <si>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</si>
  <si>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</si>
  <si>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</si>
  <si>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</si>
  <si>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</si>
  <si>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</si>
  <si>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</si>
  <si>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</si>
  <si>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</si>
  <si>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</si>
  <si>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</si>
  <si>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</si>
  <si>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</si>
  <si>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</si>
  <si>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</si>
  <si>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</si>
  <si>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</si>
  <si>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</si>
  <si>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</si>
  <si>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</si>
  <si>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</si>
  <si>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</si>
  <si>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</si>
  <si>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</si>
  <si>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</si>
  <si>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</si>
  <si>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</si>
  <si>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</si>
  <si>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</si>
  <si>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</si>
  <si>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</si>
  <si>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</si>
  <si>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</si>
  <si>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</si>
  <si>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</si>
  <si>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</si>
  <si>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</si>
  <si>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</si>
  <si>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</si>
  <si>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</si>
  <si>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</si>
  <si>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</si>
  <si>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</si>
  <si>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</si>
  <si>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</si>
  <si>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</si>
  <si>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</si>
  <si>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</si>
  <si>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</si>
  <si>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</si>
  <si>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</si>
  <si>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</si>
  <si>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</si>
  <si>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</si>
  <si>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</si>
  <si>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</si>
  <si>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</si>
  <si>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</si>
  <si>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</si>
  <si>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</si>
  <si>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</si>
  <si>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</si>
  <si>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</si>
  <si>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</si>
  <si>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</si>
  <si>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</si>
  <si>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</si>
  <si>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</si>
  <si>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</si>
  <si>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</si>
  <si>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</si>
  <si>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</si>
  <si>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</si>
  <si>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</si>
  <si>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</si>
  <si>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</si>
  <si>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</si>
  <si>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</si>
  <si>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</si>
  <si>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</si>
  <si>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</si>
  <si>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</si>
  <si>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</si>
  <si>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</si>
  <si>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</si>
  <si>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</si>
  <si>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</si>
  <si>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</si>
  <si>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</si>
  <si>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</si>
  <si>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</si>
  <si>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</si>
  <si>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</si>
  <si>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</si>
  <si>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</si>
  <si>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</si>
  <si>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</si>
  <si>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</si>
  <si>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</si>
  <si>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</si>
  <si>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</si>
  <si>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</si>
  <si>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</si>
  <si>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</si>
  <si>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</si>
  <si>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</si>
  <si>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</si>
  <si>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</si>
  <si>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</si>
  <si>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</si>
  <si>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</si>
  <si>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</si>
  <si>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</si>
  <si>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</si>
  <si>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</si>
  <si>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</si>
  <si>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</si>
  <si>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</si>
  <si>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</si>
  <si>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</si>
  <si>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</si>
  <si>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</si>
  <si>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</si>
  <si>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</si>
  <si>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</si>
  <si>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</si>
  <si>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</si>
  <si>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</si>
  <si>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</si>
  <si>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</si>
  <si>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</si>
  <si>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</si>
  <si>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</si>
  <si>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</si>
  <si>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</si>
  <si>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</si>
  <si>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</si>
  <si>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</si>
  <si>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</si>
  <si>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</si>
  <si>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</si>
  <si>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</si>
  <si>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</si>
  <si>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</si>
  <si>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</si>
  <si>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</si>
  <si>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</si>
  <si>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</si>
  <si>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</si>
  <si>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</si>
  <si>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</si>
  <si>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</si>
  <si>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</si>
  <si>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</si>
  <si>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</si>
  <si>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</si>
  <si>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</si>
  <si>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</si>
  <si>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</si>
  <si>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</si>
  <si>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</si>
  <si>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</si>
  <si>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</si>
  <si>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</si>
  <si>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</si>
  <si>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</si>
  <si>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</si>
  <si>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</si>
  <si>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</si>
  <si>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</si>
  <si>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</si>
  <si>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</si>
  <si>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</si>
  <si>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</si>
  <si>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</si>
  <si>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</si>
  <si>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</si>
  <si>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</si>
  <si>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</si>
  <si>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</si>
  <si>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</si>
  <si>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</si>
  <si>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</si>
  <si>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</si>
  <si>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</si>
  <si>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</si>
  <si>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</si>
  <si>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</si>
  <si>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</si>
  <si>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</si>
  <si>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</si>
  <si>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</si>
  <si>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</si>
  <si>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</si>
  <si>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</si>
  <si>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</si>
  <si>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</si>
  <si>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</si>
  <si>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</si>
  <si>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</si>
  <si>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</si>
  <si>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</si>
  <si>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</si>
  <si>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</si>
  <si>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</si>
  <si>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</si>
  <si>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</si>
  <si>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</si>
  <si>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</si>
  <si>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</si>
  <si>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</si>
  <si>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</si>
  <si>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</si>
  <si>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</si>
  <si>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</si>
  <si>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</si>
  <si>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</si>
  <si>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</si>
  <si>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</si>
  <si>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</si>
  <si>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</si>
  <si>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</si>
  <si>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</si>
  <si>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</si>
  <si>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</si>
  <si>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</si>
  <si>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</si>
  <si>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</si>
  <si>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</si>
  <si>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</si>
  <si>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</si>
  <si>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</si>
  <si>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</si>
  <si>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</si>
  <si>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</si>
  <si>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</si>
  <si>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</si>
  <si>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</si>
  <si>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</si>
  <si>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</si>
  <si>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</si>
  <si>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</si>
  <si>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</si>
  <si>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</si>
  <si>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</si>
  <si>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</si>
  <si>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</si>
  <si>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</si>
  <si>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</si>
  <si>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</si>
  <si>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</si>
  <si>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</si>
  <si>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</si>
  <si>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</si>
  <si>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</si>
  <si>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</si>
  <si>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</si>
  <si>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</si>
  <si>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</si>
  <si>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</si>
  <si>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</si>
  <si>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</si>
  <si>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</si>
  <si>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</si>
  <si>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</si>
  <si>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</si>
  <si>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</si>
  <si>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</si>
  <si>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</si>
  <si>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</si>
  <si>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</si>
  <si>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</si>
  <si>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</si>
  <si>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</si>
  <si>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</si>
  <si>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</si>
  <si>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</si>
  <si>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</si>
  <si>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</si>
  <si>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</si>
  <si>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</si>
  <si>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</si>
  <si>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</si>
  <si>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</si>
  <si>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</si>
  <si>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</si>
  <si>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</si>
  <si>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</si>
  <si>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</si>
  <si>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</si>
  <si>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</si>
  <si>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</si>
  <si>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</si>
  <si>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</si>
  <si>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</si>
  <si>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</si>
  <si>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</si>
  <si>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</si>
  <si>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</si>
  <si>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</si>
  <si>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</si>
  <si>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</si>
  <si>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</si>
  <si>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</si>
  <si>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</si>
  <si>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</si>
  <si>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</si>
  <si>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</si>
  <si>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</si>
  <si>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</si>
  <si>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</si>
  <si>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</si>
  <si>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</si>
  <si>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</si>
  <si>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</si>
  <si>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</si>
  <si>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</si>
  <si>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</si>
  <si>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</si>
  <si>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</si>
  <si>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</si>
  <si>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</si>
  <si>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</si>
  <si>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</si>
  <si>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</si>
  <si>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</si>
  <si>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</si>
  <si>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</si>
  <si>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</si>
  <si>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</si>
  <si>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</si>
  <si>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</si>
  <si>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</si>
  <si>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</si>
  <si>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</si>
  <si>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</si>
  <si>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</si>
  <si>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</si>
  <si>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</si>
  <si>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</si>
  <si>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</si>
  <si>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</si>
  <si>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</si>
  <si>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</si>
  <si>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</si>
  <si>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</si>
  <si>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</si>
  <si>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</si>
  <si>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</si>
  <si>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</si>
  <si>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</si>
  <si>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</si>
  <si>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</si>
  <si>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</si>
  <si>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</si>
  <si>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</si>
  <si>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</si>
  <si>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</si>
  <si>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</si>
  <si>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</si>
  <si>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</si>
  <si>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</si>
  <si>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</si>
  <si>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</si>
  <si>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</si>
  <si>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</si>
  <si>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</si>
  <si>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</si>
  <si>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</si>
  <si>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</si>
  <si>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</si>
  <si>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</si>
  <si>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</si>
  <si>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</si>
  <si>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</si>
  <si>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</si>
  <si>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</si>
  <si>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</si>
  <si>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</si>
  <si>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</si>
  <si>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</si>
  <si>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</si>
  <si>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</si>
  <si>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</si>
  <si>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</si>
  <si>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</si>
  <si>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</si>
  <si>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</si>
  <si>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</si>
  <si>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</si>
  <si>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</si>
  <si>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</si>
  <si>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</si>
  <si>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</si>
  <si>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</si>
  <si>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</si>
  <si>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</si>
  <si>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</si>
  <si>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</si>
  <si>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</si>
  <si>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</si>
  <si>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</si>
  <si>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</si>
  <si>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</si>
  <si>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</si>
  <si>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</si>
  <si>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</si>
  <si>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</si>
  <si>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</si>
  <si>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</si>
  <si>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</si>
  <si>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</si>
  <si>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</si>
  <si>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</si>
  <si>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</si>
  <si>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</si>
  <si>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</si>
  <si>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</si>
  <si>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</si>
  <si>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</si>
  <si>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</si>
  <si>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</si>
  <si>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</si>
  <si>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</si>
  <si>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</si>
  <si>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</si>
  <si>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</si>
  <si>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</si>
  <si>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</si>
  <si>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</si>
  <si>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</si>
  <si>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</si>
  <si>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</si>
  <si>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</si>
  <si>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</si>
  <si>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</si>
  <si>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</si>
  <si>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</si>
  <si>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</si>
  <si>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</si>
  <si>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</si>
  <si>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</si>
  <si>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</si>
  <si>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</si>
  <si>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</si>
  <si>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</si>
  <si>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</si>
  <si>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</si>
  <si>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</si>
  <si>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</si>
  <si>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</si>
  <si>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</si>
  <si>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</si>
  <si>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</si>
  <si>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</si>
  <si>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</si>
  <si>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</si>
  <si>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</si>
  <si>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</si>
  <si>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</si>
  <si>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</si>
  <si>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</si>
  <si>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</si>
  <si>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</si>
  <si>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</si>
  <si>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</si>
  <si>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</si>
  <si>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</si>
  <si>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</si>
  <si>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</si>
  <si>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</si>
  <si>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</si>
  <si>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</si>
  <si>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</si>
  <si>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</si>
  <si>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</si>
  <si>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</si>
  <si>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</si>
  <si>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</si>
  <si>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</si>
  <si>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</si>
  <si>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</si>
  <si>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</si>
  <si>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</si>
  <si>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</si>
  <si>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</si>
  <si>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</si>
  <si>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</si>
  <si>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</si>
  <si>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</si>
  <si>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</si>
  <si>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</si>
  <si>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</si>
  <si>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</si>
  <si>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</si>
  <si>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</si>
  <si>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</si>
  <si>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</si>
  <si>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</si>
  <si>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</si>
  <si>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</si>
  <si>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</si>
  <si>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</si>
  <si>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</si>
  <si>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</si>
  <si>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</si>
  <si>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</si>
  <si>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</si>
  <si>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</si>
  <si>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</si>
  <si>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</si>
  <si>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</si>
  <si>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</si>
  <si>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</si>
  <si>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</si>
  <si>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</si>
  <si>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</si>
  <si>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</si>
  <si>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</si>
  <si>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</si>
  <si>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</si>
  <si>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</si>
  <si>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</si>
  <si>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</si>
  <si>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</si>
  <si>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</si>
  <si>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</si>
  <si>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</si>
  <si>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</si>
  <si>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</si>
  <si>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</si>
  <si>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</si>
  <si>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</si>
  <si>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</si>
  <si>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</si>
  <si>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</si>
  <si>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</si>
  <si>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</si>
  <si>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</si>
  <si>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</si>
  <si>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</si>
  <si>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</si>
  <si>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</si>
  <si>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</si>
  <si>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</si>
  <si>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</si>
  <si>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</si>
  <si>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</si>
  <si>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</si>
  <si>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</si>
  <si>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</si>
  <si>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</si>
  <si>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</si>
  <si>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</si>
  <si>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</si>
  <si>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</si>
  <si>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</si>
  <si>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</si>
  <si>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</si>
  <si>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</si>
  <si>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</si>
  <si>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</si>
  <si>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</si>
  <si>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</si>
  <si>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</si>
  <si>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</si>
  <si>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</si>
  <si>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</si>
  <si>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</si>
  <si>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</si>
  <si>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</si>
  <si>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</si>
  <si>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</si>
  <si>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</si>
  <si>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</si>
  <si>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</si>
  <si>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</si>
  <si>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</si>
  <si>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</si>
  <si>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</si>
  <si>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</si>
  <si>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</si>
  <si>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</si>
  <si>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</si>
  <si>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</si>
  <si>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</si>
  <si>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</si>
  <si>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</si>
  <si>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</si>
  <si>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</si>
  <si>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</si>
  <si>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</si>
  <si>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</si>
  <si>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</si>
  <si>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</si>
  <si>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</si>
  <si>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</si>
  <si>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</si>
  <si>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</si>
  <si>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</si>
  <si>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</si>
  <si>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</si>
  <si>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</si>
  <si>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</si>
  <si>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</si>
  <si>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</si>
  <si>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</si>
  <si>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</si>
  <si>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</si>
  <si>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</si>
  <si>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</si>
  <si>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</si>
  <si>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</si>
  <si>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</si>
  <si>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</si>
  <si>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</si>
  <si>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</si>
  <si>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</si>
  <si>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</si>
  <si>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</si>
  <si>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</si>
  <si>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</si>
  <si>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</si>
  <si>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</si>
  <si>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</si>
  <si>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</si>
  <si>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</si>
  <si>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</si>
  <si>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</si>
  <si>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</si>
  <si>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</si>
  <si>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</si>
  <si>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</si>
  <si>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</si>
  <si>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</si>
  <si>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</si>
  <si>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</si>
  <si>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</si>
  <si>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</si>
  <si>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</si>
  <si>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</si>
  <si>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</si>
  <si>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</si>
  <si>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</si>
  <si>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</si>
  <si>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</si>
  <si>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</si>
  <si>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</si>
  <si>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</si>
  <si>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</si>
  <si>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</si>
  <si>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</si>
  <si>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</si>
  <si>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</si>
  <si>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</si>
  <si>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</si>
  <si>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</si>
  <si>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</si>
  <si>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</si>
  <si>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</si>
  <si>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</si>
  <si>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</si>
  <si>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</si>
  <si>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</si>
  <si>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</si>
  <si>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</si>
  <si>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</si>
  <si>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</si>
  <si>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</si>
  <si>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</si>
  <si>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</si>
  <si>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</si>
  <si>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</si>
  <si>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</si>
  <si>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</si>
  <si>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</si>
  <si>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</si>
  <si>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</si>
  <si>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</si>
  <si>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</si>
  <si>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</si>
  <si>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</si>
  <si>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</si>
  <si>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</si>
  <si>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</si>
  <si>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</si>
  <si>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</si>
  <si>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</si>
  <si>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</si>
  <si>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</si>
  <si>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</si>
  <si>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</si>
  <si>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</si>
  <si>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</si>
  <si>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</si>
  <si>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</si>
  <si>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</si>
  <si>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</si>
  <si>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</si>
  <si>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</si>
  <si>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</si>
  <si>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</si>
  <si>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</si>
  <si>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</si>
  <si>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</si>
  <si>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</si>
  <si>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</si>
  <si>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</si>
  <si>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</si>
  <si>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</si>
  <si>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</si>
  <si>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</si>
  <si>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</si>
  <si>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</si>
  <si>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</si>
  <si>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</si>
  <si>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</si>
  <si>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</si>
  <si>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</si>
  <si>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</si>
  <si>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</si>
  <si>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</si>
  <si>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</si>
  <si>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</si>
  <si>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</si>
  <si>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</si>
  <si>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</si>
  <si>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</si>
  <si>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</si>
  <si>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</si>
  <si>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</si>
  <si>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</si>
  <si>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</si>
  <si>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</si>
  <si>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</si>
  <si>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</si>
  <si>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</si>
  <si>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</si>
  <si>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</si>
  <si>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</si>
  <si>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</si>
  <si>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</si>
  <si>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</si>
  <si>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</si>
  <si>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</si>
  <si>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</si>
  <si>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</si>
  <si>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</si>
  <si>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</si>
  <si>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</si>
  <si>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</si>
  <si>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</si>
  <si>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</si>
  <si>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</si>
  <si>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</si>
  <si>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</si>
  <si>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</si>
  <si>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</si>
  <si>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</si>
  <si>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</si>
  <si>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</si>
  <si>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</si>
  <si>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</si>
  <si>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</si>
  <si>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</si>
  <si>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</si>
  <si>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</si>
  <si>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</si>
  <si>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</si>
  <si>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</si>
  <si>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</si>
  <si>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</si>
  <si>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</si>
  <si>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</si>
  <si>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</si>
  <si>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</si>
  <si>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</si>
  <si>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</si>
  <si>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</si>
  <si>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</si>
  <si>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</si>
  <si>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</si>
  <si>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</si>
  <si>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</si>
  <si>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</si>
  <si>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</si>
  <si>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</si>
  <si>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</si>
  <si>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</si>
  <si>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</si>
  <si>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</si>
  <si>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</si>
  <si>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</si>
  <si>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</si>
  <si>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</si>
  <si>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</si>
  <si>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</si>
  <si>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</si>
  <si>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</si>
  <si>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</si>
  <si>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</si>
  <si>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</si>
  <si>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</si>
  <si>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</si>
  <si>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</si>
  <si>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</si>
  <si>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</si>
  <si>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</si>
  <si>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</si>
  <si>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</si>
  <si>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</si>
  <si>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</si>
  <si>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</si>
  <si>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</si>
  <si>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</si>
  <si>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</si>
  <si>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</si>
  <si>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</si>
  <si>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</si>
  <si>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</si>
  <si>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</si>
  <si>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</si>
  <si>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</si>
  <si>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</si>
  <si>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</si>
  <si>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</si>
  <si>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</si>
  <si>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</si>
  <si>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</si>
  <si>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</si>
  <si>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</si>
  <si>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</si>
  <si>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</si>
  <si>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</si>
  <si>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</si>
  <si>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</si>
  <si>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</si>
  <si>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</si>
  <si>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</si>
  <si>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</si>
  <si>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</si>
  <si>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</si>
  <si>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</si>
  <si>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</si>
  <si>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</si>
  <si>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</si>
  <si>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</si>
  <si>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</si>
  <si>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</si>
  <si>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</si>
  <si>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</si>
  <si>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</si>
  <si>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</si>
  <si>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</si>
  <si>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</si>
  <si>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</si>
  <si>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</si>
  <si>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</si>
  <si>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</si>
  <si>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</si>
  <si>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</si>
  <si>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</si>
  <si>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</si>
  <si>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</si>
  <si>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</si>
  <si>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</si>
  <si>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</si>
  <si>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</si>
  <si>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</si>
  <si>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</si>
  <si>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</si>
  <si>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</si>
  <si>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</si>
  <si>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</si>
  <si>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</si>
  <si>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</si>
  <si>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</si>
  <si>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</si>
  <si>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</si>
  <si>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</si>
  <si>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</si>
  <si>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</si>
  <si>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</si>
  <si>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</si>
  <si>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</si>
  <si>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</si>
  <si>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</si>
  <si>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</si>
  <si>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</si>
  <si>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</si>
  <si>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</si>
  <si>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</si>
  <si>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</si>
  <si>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</si>
  <si>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</si>
  <si>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</si>
  <si>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</si>
  <si>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</si>
  <si>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</si>
  <si>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</si>
  <si>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</si>
  <si>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</si>
  <si>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</si>
  <si>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</si>
  <si>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</si>
  <si>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</si>
  <si>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</si>
  <si>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</si>
  <si>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</si>
  <si>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</si>
  <si>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</si>
  <si>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</si>
  <si>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</si>
  <si>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</si>
  <si>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</si>
  <si>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</si>
  <si>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</si>
  <si>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</si>
  <si>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</si>
  <si>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</si>
  <si>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</si>
  <si>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</si>
  <si>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</si>
  <si>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</si>
  <si>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</si>
  <si>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</si>
  <si>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</si>
  <si>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</si>
  <si>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</si>
  <si>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</si>
  <si>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</si>
  <si>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</si>
  <si>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</si>
  <si>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</si>
  <si>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</si>
  <si>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</si>
  <si>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</si>
  <si>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</si>
  <si>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</si>
  <si>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</si>
  <si>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</si>
  <si>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</si>
  <si>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</si>
  <si>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</si>
  <si>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</si>
  <si>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</si>
  <si>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</si>
  <si>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</si>
  <si>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</si>
  <si>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</si>
  <si>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</si>
  <si>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</si>
  <si>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</si>
  <si>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</si>
  <si>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</si>
  <si>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</si>
  <si>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</si>
  <si>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</si>
  <si>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</si>
  <si>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</si>
  <si>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</si>
  <si>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</si>
  <si>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</si>
  <si>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</si>
  <si>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</si>
  <si>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</si>
  <si>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</si>
  <si>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</si>
  <si>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</si>
  <si>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</si>
  <si>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</si>
  <si>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</si>
  <si>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</si>
  <si>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</si>
  <si>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</si>
  <si>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</si>
  <si>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</si>
  <si>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</si>
  <si>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</si>
  <si>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</si>
  <si>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</si>
  <si>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</si>
  <si>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</si>
  <si>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</si>
  <si>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</si>
  <si>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</si>
  <si>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</si>
  <si>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</si>
  <si>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</si>
  <si>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</si>
  <si>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</si>
  <si>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</si>
  <si>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</si>
  <si>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</si>
  <si>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</si>
  <si>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</si>
  <si>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</si>
  <si>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</si>
  <si>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</si>
  <si>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</si>
  <si>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</si>
  <si>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</si>
  <si>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</si>
  <si>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</si>
  <si>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</si>
  <si>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</si>
  <si>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</si>
  <si>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</si>
  <si>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</si>
  <si>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</si>
  <si>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</si>
  <si>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</si>
  <si>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</si>
  <si>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</si>
  <si>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</si>
  <si>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</si>
  <si>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</si>
  <si>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</si>
  <si>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</si>
  <si>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</si>
  <si>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</si>
  <si>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</si>
  <si>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</si>
  <si>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</si>
  <si>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</si>
  <si>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</si>
  <si>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</si>
  <si>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</si>
  <si>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</si>
  <si>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</si>
  <si>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</si>
  <si>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</si>
  <si>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</si>
  <si>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</si>
  <si>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</si>
  <si>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</si>
  <si>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</si>
  <si>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</si>
  <si>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</si>
  <si>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</si>
  <si>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</si>
  <si>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</si>
  <si>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</si>
  <si>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</si>
  <si>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</si>
  <si>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</si>
  <si>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</si>
  <si>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</si>
  <si>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</si>
  <si>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</si>
  <si>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</si>
  <si>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</si>
  <si>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</si>
  <si>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</si>
  <si>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</si>
  <si>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</si>
  <si>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</si>
  <si>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</si>
  <si>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</si>
  <si>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</si>
  <si>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</si>
  <si>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</si>
  <si>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</si>
  <si>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</si>
  <si>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</si>
  <si>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</si>
  <si>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</si>
  <si>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</si>
  <si>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</si>
  <si>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</si>
  <si>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</si>
  <si>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</si>
  <si>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</si>
  <si>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</si>
  <si>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</si>
  <si>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</si>
  <si>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</si>
  <si>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</si>
  <si>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</si>
  <si>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</si>
  <si>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</si>
  <si>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</si>
  <si>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</si>
  <si>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</si>
  <si>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</si>
  <si>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</si>
  <si>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</si>
  <si>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</si>
  <si>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</si>
  <si>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</si>
  <si>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</si>
  <si>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</si>
  <si>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</si>
  <si>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</si>
  <si>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</si>
  <si>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</si>
  <si>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</si>
  <si>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</si>
  <si>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</si>
  <si>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</si>
  <si>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</si>
  <si>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</si>
  <si>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</si>
  <si>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</si>
  <si>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</si>
  <si>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</si>
  <si>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</si>
  <si>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</si>
  <si>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</si>
  <si>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</si>
  <si>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</si>
  <si>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</si>
  <si>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</si>
  <si>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</si>
  <si>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</si>
  <si>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</si>
  <si>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</si>
  <si>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</si>
  <si>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</si>
  <si>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</si>
  <si>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</si>
  <si>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</si>
  <si>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</si>
  <si>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</si>
  <si>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</si>
  <si>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</si>
  <si>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</si>
  <si>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</si>
  <si>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</si>
  <si>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</si>
  <si>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</si>
  <si>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</si>
  <si>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</si>
  <si>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</si>
  <si>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</si>
  <si>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</si>
  <si>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</si>
  <si>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</si>
  <si>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</si>
  <si>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</si>
  <si>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</si>
  <si>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</si>
  <si>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</si>
  <si>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</si>
  <si>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</si>
  <si>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</si>
  <si>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</si>
  <si>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</si>
  <si>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</si>
  <si>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</si>
  <si>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</si>
  <si>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</si>
  <si>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</si>
  <si>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</si>
  <si>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</si>
  <si>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</si>
  <si>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</si>
  <si>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</si>
  <si>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</si>
  <si>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</si>
  <si>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</si>
  <si>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</si>
  <si>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</si>
  <si>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</si>
  <si>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</si>
  <si>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</si>
  <si>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</si>
  <si>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</si>
  <si>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</si>
  <si>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</si>
  <si>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</si>
  <si>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</si>
  <si>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</si>
  <si>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</si>
  <si>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</si>
  <si>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</si>
  <si>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</si>
  <si>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</si>
  <si>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</si>
  <si>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</si>
  <si>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</si>
  <si>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</si>
  <si>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</si>
  <si>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</si>
  <si>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</si>
  <si>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</si>
  <si>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</si>
  <si>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</si>
  <si>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</si>
  <si>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</si>
  <si>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</si>
  <si>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</si>
  <si>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</si>
  <si>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</si>
  <si>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</si>
  <si>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</si>
  <si>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</si>
  <si>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</si>
  <si>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</si>
  <si>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</si>
  <si>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</si>
  <si>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</si>
  <si>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</si>
  <si>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</si>
  <si>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</si>
  <si>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</si>
  <si>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</si>
  <si>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</si>
  <si>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</si>
  <si>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</si>
  <si>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</si>
  <si>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</si>
  <si>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</si>
  <si>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</si>
  <si>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</si>
  <si>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</si>
  <si>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</si>
  <si>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</si>
  <si>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</si>
  <si>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</si>
  <si>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</si>
  <si>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</si>
  <si>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</si>
  <si>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</si>
  <si>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</si>
  <si>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</si>
  <si>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</si>
  <si>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</si>
  <si>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</si>
  <si>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</si>
  <si>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</si>
  <si>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</si>
  <si>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</si>
  <si>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</si>
  <si>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</si>
  <si>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</si>
  <si>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</si>
  <si>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</si>
  <si>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</si>
  <si>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</si>
  <si>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</si>
  <si>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</si>
  <si>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</si>
  <si>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</si>
  <si>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</si>
  <si>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</si>
  <si>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</si>
  <si>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</si>
  <si>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</si>
  <si>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</si>
  <si>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</si>
  <si>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</si>
  <si>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</si>
  <si>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</si>
  <si>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</si>
  <si>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</si>
  <si>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</si>
  <si>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</si>
  <si>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</si>
  <si>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</si>
  <si>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</si>
  <si>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</si>
  <si>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</si>
  <si>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</si>
  <si>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</si>
  <si>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</si>
  <si>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</si>
  <si>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</si>
  <si>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</si>
  <si>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</si>
  <si>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</si>
  <si>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</si>
  <si>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</si>
  <si>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</si>
  <si>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</si>
  <si>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</si>
  <si>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</si>
  <si>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</si>
  <si>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</si>
  <si>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</si>
  <si>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</si>
  <si>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</si>
  <si>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</si>
  <si>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</si>
  <si>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</si>
  <si>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</si>
  <si>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</si>
  <si>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</si>
  <si>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</si>
  <si>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</si>
  <si>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</si>
  <si>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</si>
  <si>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</si>
  <si>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</si>
  <si>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</si>
  <si>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</si>
  <si>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</si>
  <si>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</si>
  <si>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</si>
  <si>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</si>
  <si>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</si>
  <si>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</si>
  <si>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</si>
  <si>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</si>
  <si>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</si>
  <si>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</si>
  <si>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</si>
  <si>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</si>
  <si>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</si>
  <si>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</si>
  <si>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</si>
  <si>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</si>
  <si>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</si>
  <si>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</si>
  <si>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</si>
  <si>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</si>
  <si>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</si>
  <si>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</si>
  <si>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</si>
  <si>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</si>
  <si>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</si>
  <si>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</si>
  <si>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</si>
  <si>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</si>
  <si>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</si>
  <si>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</si>
  <si>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</si>
  <si>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</si>
  <si>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</si>
  <si>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</si>
  <si>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</si>
  <si>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</si>
  <si>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</si>
  <si>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</si>
  <si>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</si>
  <si>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</si>
  <si>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</si>
  <si>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</si>
  <si>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</si>
  <si>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</si>
  <si>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</si>
  <si>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</si>
  <si>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</si>
  <si>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</si>
  <si>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</si>
  <si>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</si>
  <si>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</si>
  <si>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</si>
  <si>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</si>
  <si>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</si>
  <si>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</si>
  <si>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</si>
  <si>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</si>
  <si>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</si>
  <si>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</si>
  <si>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</si>
  <si>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</si>
  <si>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</si>
  <si>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</si>
  <si>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</si>
  <si>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</si>
  <si>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</si>
  <si>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</si>
  <si>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</si>
  <si>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</si>
  <si>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</si>
  <si>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</si>
  <si>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</si>
  <si>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</si>
  <si>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</si>
  <si>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</si>
  <si>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</si>
  <si>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</si>
  <si>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</si>
  <si>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</si>
  <si>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</si>
  <si>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</si>
  <si>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</si>
  <si>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</si>
  <si>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</si>
  <si>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</si>
  <si>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</si>
  <si>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</si>
  <si>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</si>
  <si>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</si>
  <si>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</si>
  <si>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</si>
  <si>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</si>
  <si>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</si>
  <si>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</si>
  <si>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</si>
  <si>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</si>
  <si>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</si>
  <si>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</si>
  <si>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</si>
  <si>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</si>
  <si>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</si>
  <si>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</si>
  <si>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</si>
  <si>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</si>
  <si>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</si>
  <si>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</si>
  <si>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</si>
  <si>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</si>
  <si>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</si>
  <si>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</si>
  <si>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</si>
  <si>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</si>
  <si>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</si>
  <si>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</si>
  <si>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</si>
  <si>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</si>
  <si>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</si>
  <si>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</si>
  <si>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</si>
  <si>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</si>
  <si>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</si>
  <si>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</si>
  <si>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</si>
  <si>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</si>
  <si>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</si>
  <si>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</si>
  <si>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</si>
  <si>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</si>
  <si>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</si>
  <si>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</si>
  <si>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</si>
  <si>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</si>
  <si>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</si>
  <si>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</si>
  <si>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</si>
  <si>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</si>
  <si>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</si>
  <si>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</si>
  <si>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</si>
  <si>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</si>
  <si>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</si>
  <si>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</si>
  <si>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</si>
  <si>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</si>
  <si>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</si>
  <si>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</si>
  <si>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</si>
  <si>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</si>
  <si>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</si>
  <si>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</si>
  <si>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</si>
  <si>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</si>
  <si>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</si>
  <si>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</si>
  <si>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</si>
  <si>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</si>
  <si>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</si>
  <si>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</si>
  <si>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</si>
  <si>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</si>
  <si>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</si>
  <si>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</si>
  <si>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</si>
  <si>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</si>
  <si>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</si>
  <si>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</si>
  <si>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</si>
  <si>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</si>
  <si>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</si>
  <si>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</si>
  <si>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</si>
  <si>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</si>
  <si>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</si>
  <si>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</si>
  <si>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</si>
  <si>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</si>
  <si>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</si>
  <si>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</si>
  <si>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</si>
  <si>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</si>
  <si>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</si>
  <si>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</si>
  <si>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</si>
  <si>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</si>
  <si>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</si>
  <si>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</si>
  <si>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</si>
  <si>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</si>
  <si>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</si>
  <si>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</si>
  <si>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</si>
  <si>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</si>
  <si>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</si>
  <si>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</si>
  <si>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</si>
  <si>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</si>
  <si>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</si>
  <si>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</si>
  <si>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</si>
  <si>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</si>
  <si>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</si>
  <si>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</si>
  <si>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</si>
  <si>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</si>
  <si>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</si>
  <si>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</si>
  <si>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</si>
  <si>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</si>
  <si>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</si>
  <si>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</si>
  <si>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</si>
  <si>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</si>
  <si>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</si>
  <si>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</si>
  <si>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</si>
  <si>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</si>
  <si>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</si>
  <si>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</si>
  <si>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</si>
  <si>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</si>
  <si>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</si>
  <si>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</si>
  <si>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</si>
  <si>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</si>
  <si>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</si>
  <si>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</si>
  <si>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</si>
  <si>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</si>
  <si>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</si>
  <si>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</si>
  <si>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</si>
  <si>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</si>
  <si>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</si>
  <si>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</si>
  <si>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</si>
  <si>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</si>
  <si>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</si>
  <si>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</si>
  <si>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</si>
  <si>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</si>
  <si>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</si>
  <si>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</si>
  <si>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</si>
  <si>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</si>
  <si>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</si>
  <si>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</si>
  <si>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</si>
  <si>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</si>
  <si>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</si>
  <si>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</si>
  <si>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</si>
  <si>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</si>
  <si>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</si>
  <si>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</si>
  <si>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</si>
  <si>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</si>
  <si>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</si>
  <si>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</si>
  <si>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</si>
  <si>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</si>
  <si>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</si>
  <si>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</si>
  <si>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</si>
  <si>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</si>
  <si>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</si>
  <si>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</si>
  <si>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</si>
  <si>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</si>
  <si>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</si>
  <si>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</si>
  <si>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</si>
  <si>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</si>
  <si>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</si>
  <si>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</si>
  <si>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</si>
  <si>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</si>
  <si>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</si>
  <si>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</si>
  <si>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</si>
  <si>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</si>
  <si>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</si>
  <si>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</si>
  <si>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</si>
  <si>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</si>
  <si>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</si>
  <si>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</si>
  <si>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</si>
  <si>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</si>
  <si>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</si>
  <si>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</si>
  <si>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</si>
  <si>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</si>
  <si>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</si>
  <si>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</si>
  <si>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</si>
  <si>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</si>
  <si>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</si>
  <si>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</si>
  <si>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</si>
  <si>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</si>
  <si>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</si>
  <si>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</si>
  <si>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</si>
  <si>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</si>
  <si>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</si>
  <si>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</si>
  <si>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</si>
  <si>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</si>
  <si>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</si>
  <si>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</si>
  <si>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</si>
  <si>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</si>
  <si>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</si>
  <si>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</si>
  <si>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</si>
  <si>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</si>
  <si>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</si>
  <si>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</si>
  <si>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</si>
  <si>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</si>
  <si>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</si>
  <si>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</si>
  <si>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</si>
  <si>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</si>
  <si>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</si>
  <si>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</si>
  <si>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</si>
  <si>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</si>
  <si>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</si>
  <si>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</si>
  <si>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</si>
  <si>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</si>
  <si>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</si>
  <si>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</si>
  <si>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</si>
  <si>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</si>
  <si>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</si>
  <si>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</si>
  <si>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</si>
  <si>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</si>
  <si>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</si>
  <si>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</si>
  <si>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</si>
  <si>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</si>
  <si>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</si>
  <si>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</si>
  <si>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</si>
  <si>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</si>
  <si>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</si>
  <si>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</si>
  <si>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</si>
  <si>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</si>
  <si>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</si>
  <si>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</si>
  <si>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</si>
  <si>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</si>
  <si>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</si>
  <si>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</si>
  <si>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</si>
  <si>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</si>
  <si>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</si>
  <si>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</si>
  <si>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</si>
  <si>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</si>
  <si>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</si>
  <si>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</si>
  <si>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</si>
  <si>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</si>
  <si>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</si>
  <si>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</si>
  <si>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</si>
  <si>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</si>
  <si>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</si>
  <si>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</si>
  <si>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</si>
  <si>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</si>
  <si>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</si>
  <si>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</si>
  <si>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</si>
  <si>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</si>
  <si>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</si>
  <si>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</si>
  <si>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</si>
  <si>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</si>
  <si>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</si>
  <si>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</si>
  <si>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</si>
  <si>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</si>
  <si>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</si>
  <si>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</si>
  <si>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</si>
  <si>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</si>
  <si>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</si>
  <si>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</si>
  <si>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</si>
  <si>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</si>
  <si>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</si>
  <si>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</si>
  <si>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</si>
  <si>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</si>
  <si>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</si>
  <si>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</si>
  <si>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</si>
  <si>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</si>
  <si>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</si>
  <si>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</si>
  <si>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</si>
  <si>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</si>
  <si>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</si>
  <si>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</si>
  <si>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</si>
  <si>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</si>
  <si>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</si>
  <si>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</si>
  <si>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</si>
  <si>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</si>
  <si>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</si>
  <si>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</si>
  <si>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</si>
  <si>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</si>
  <si>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</si>
  <si>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</si>
  <si>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</si>
  <si>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</si>
  <si>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</si>
  <si>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</si>
  <si>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</si>
  <si>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</si>
  <si>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</si>
  <si>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</si>
  <si>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</si>
  <si>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</si>
  <si>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</si>
  <si>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</si>
  <si>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</si>
  <si>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</si>
  <si>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</si>
  <si>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</si>
  <si>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</si>
  <si>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</si>
  <si>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</si>
  <si>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</si>
  <si>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</si>
  <si>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</si>
  <si>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</si>
  <si>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</si>
  <si>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</si>
  <si>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</si>
  <si>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</si>
  <si>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</si>
  <si>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</si>
  <si>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</si>
  <si>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</si>
  <si>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</si>
  <si>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</si>
  <si>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</si>
  <si>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</si>
  <si>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</si>
  <si>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</si>
  <si>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</si>
  <si>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</si>
  <si>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</si>
  <si>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</si>
  <si>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</si>
  <si>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</si>
  <si>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</si>
  <si>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</si>
  <si>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</si>
  <si>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</si>
  <si>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</si>
  <si>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</si>
  <si>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</si>
  <si>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</si>
  <si>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</si>
  <si>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</si>
  <si>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</si>
  <si>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</si>
  <si>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</si>
  <si>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</si>
  <si>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</si>
  <si>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</si>
  <si>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</si>
  <si>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</si>
  <si>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</si>
  <si>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</si>
  <si>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</si>
  <si>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</si>
  <si>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</si>
  <si>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</si>
  <si>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</si>
  <si>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</si>
  <si>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</si>
  <si>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</si>
  <si>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</si>
  <si>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</si>
  <si>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</si>
  <si>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</si>
  <si>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</si>
  <si>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</si>
  <si>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</si>
  <si>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</si>
  <si>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</si>
  <si>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</si>
  <si>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</si>
  <si>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</si>
  <si>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</si>
  <si>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</si>
  <si>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</si>
  <si>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</si>
  <si>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</si>
  <si>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</si>
  <si>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</si>
  <si>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</si>
  <si>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</si>
  <si>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</si>
  <si>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</si>
  <si>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</si>
  <si>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</si>
  <si>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</si>
  <si>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</si>
  <si>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</si>
  <si>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</si>
  <si>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</si>
  <si>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</si>
  <si>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</si>
  <si>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</si>
  <si>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</si>
  <si>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</si>
  <si>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</si>
  <si>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</si>
  <si>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</si>
  <si>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</si>
  <si>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</si>
  <si>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</si>
  <si>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</si>
  <si>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</si>
  <si>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</si>
  <si>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</si>
  <si>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</si>
  <si>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</si>
  <si>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</si>
  <si>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</si>
  <si>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</si>
  <si>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</si>
  <si>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</si>
  <si>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</si>
  <si>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</si>
  <si>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</si>
  <si>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</si>
  <si>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</si>
  <si>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</si>
  <si>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</si>
  <si>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</si>
  <si>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</si>
  <si>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</si>
  <si>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</si>
  <si>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</si>
  <si>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</si>
  <si>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</si>
  <si>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</si>
  <si>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</si>
  <si>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</si>
  <si>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</si>
  <si>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</si>
  <si>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</si>
  <si>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</si>
  <si>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</si>
  <si>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</si>
  <si>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</si>
  <si>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</si>
  <si>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</si>
  <si>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</si>
  <si>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</si>
  <si>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</si>
  <si>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</si>
  <si>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</si>
  <si>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</si>
  <si>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</si>
  <si>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</si>
  <si>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</si>
  <si>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</si>
  <si>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</si>
  <si>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</si>
  <si>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</si>
  <si>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</si>
  <si>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</si>
  <si>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</si>
  <si>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</si>
  <si>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</si>
  <si>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</si>
  <si>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</si>
  <si>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</si>
  <si>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</si>
  <si>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</si>
  <si>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</si>
  <si>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</si>
  <si>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</si>
  <si>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</si>
  <si>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</si>
  <si>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</si>
  <si>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</si>
  <si>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</si>
  <si>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</si>
  <si>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</si>
  <si>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</si>
  <si>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</si>
  <si>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</si>
  <si>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</si>
  <si>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</si>
  <si>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</si>
  <si>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</si>
  <si>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</si>
  <si>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</si>
  <si>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</si>
  <si>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</si>
  <si>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</si>
  <si>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</si>
  <si>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</si>
  <si>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</si>
  <si>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</si>
  <si>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</si>
  <si>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</si>
  <si>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</si>
  <si>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</si>
  <si>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</si>
  <si>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</si>
  <si>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</si>
  <si>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</si>
  <si>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</si>
  <si>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</si>
  <si>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</si>
  <si>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</si>
  <si>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</si>
  <si>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</si>
  <si>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</si>
  <si>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</si>
  <si>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</si>
  <si>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</si>
  <si>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</si>
  <si>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</si>
  <si>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</si>
  <si>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</si>
  <si>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</si>
  <si>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</si>
  <si>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</si>
  <si>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</si>
  <si>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</si>
  <si>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</si>
  <si>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</si>
  <si>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</si>
  <si>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</si>
  <si>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</si>
  <si>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</si>
  <si>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</si>
  <si>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</si>
  <si>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</si>
  <si>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</si>
  <si>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</si>
  <si>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</si>
  <si>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</si>
  <si>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</si>
  <si>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</si>
  <si>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</si>
  <si>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</si>
  <si>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</si>
  <si>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</si>
  <si>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</si>
  <si>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</si>
  <si>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</si>
  <si>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</si>
  <si>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</si>
  <si>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</si>
  <si>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</si>
  <si>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</si>
  <si>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</si>
  <si>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</si>
  <si>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</si>
  <si>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</si>
  <si>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</si>
  <si>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</si>
  <si>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</si>
  <si>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</si>
  <si>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</si>
  <si>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</si>
  <si>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</si>
  <si>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</si>
  <si>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</si>
  <si>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</si>
  <si>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</si>
  <si>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</si>
  <si>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</si>
  <si>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</si>
  <si>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</si>
  <si>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</si>
  <si>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</si>
  <si>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</si>
  <si>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</si>
  <si>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</si>
  <si>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</si>
  <si>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</si>
  <si>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</si>
  <si>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</si>
  <si>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</si>
  <si>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</si>
  <si>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</si>
  <si>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</si>
  <si>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</si>
  <si>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</si>
  <si>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</si>
  <si>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</si>
  <si>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</si>
  <si>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</si>
  <si>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</si>
  <si>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</si>
  <si>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</si>
  <si>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</si>
  <si>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</si>
  <si>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</si>
  <si>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</si>
  <si>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</si>
  <si>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</si>
  <si>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</si>
  <si>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</si>
  <si>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</si>
  <si>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</si>
  <si>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</si>
  <si>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</si>
  <si>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</si>
  <si>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</si>
  <si>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</si>
  <si>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</si>
  <si>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</si>
  <si>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</si>
  <si>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</si>
  <si>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</si>
  <si>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</si>
  <si>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</si>
  <si>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</si>
  <si>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</si>
  <si>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</si>
  <si>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</si>
  <si>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</si>
  <si>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</si>
  <si>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</si>
  <si>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</si>
  <si>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</si>
  <si>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</si>
  <si>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</si>
  <si>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</si>
  <si>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</si>
  <si>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</si>
  <si>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</si>
  <si>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</si>
  <si>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</si>
  <si>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</si>
  <si>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</si>
  <si>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</si>
  <si>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</si>
  <si>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</si>
  <si>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</si>
  <si>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</si>
  <si>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</si>
  <si>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</si>
  <si>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</si>
  <si>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</si>
  <si>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</si>
  <si>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</si>
  <si>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</si>
  <si>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</si>
  <si>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</si>
  <si>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</si>
  <si>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</si>
  <si>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</si>
  <si>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</si>
  <si>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</si>
  <si>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</si>
  <si>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</si>
  <si>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</si>
  <si>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</si>
  <si>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</si>
  <si>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</si>
  <si>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</si>
  <si>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</si>
  <si>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</si>
  <si>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</si>
  <si>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</si>
  <si>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</si>
  <si>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</si>
  <si>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</si>
  <si>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</si>
  <si>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</si>
  <si>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</si>
  <si>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</si>
  <si>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</si>
  <si>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</si>
  <si>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</si>
  <si>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</si>
  <si>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</si>
  <si>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</si>
  <si>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</si>
  <si>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</si>
  <si>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</si>
  <si>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</si>
  <si>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</si>
  <si>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</si>
  <si>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</si>
  <si>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</si>
  <si>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</si>
  <si>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</si>
  <si>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</si>
  <si>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</si>
  <si>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</si>
  <si>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</si>
  <si>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</si>
  <si>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</si>
  <si>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</si>
  <si>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</si>
  <si>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</si>
  <si>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</si>
  <si>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</si>
  <si>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</si>
  <si>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</si>
  <si>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</si>
  <si>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</si>
  <si>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</si>
  <si>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</si>
  <si>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</si>
  <si>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</si>
  <si>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</si>
  <si>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</si>
  <si>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</si>
  <si>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</si>
  <si>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</si>
  <si>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</si>
  <si>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</si>
  <si>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</si>
  <si>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</si>
  <si>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</si>
  <si>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</si>
  <si>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</si>
  <si>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</si>
  <si>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</si>
  <si>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</si>
  <si>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</si>
  <si>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</si>
  <si>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</si>
  <si>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</si>
  <si>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</si>
  <si>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</si>
  <si>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</si>
  <si>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</si>
  <si>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</si>
  <si>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</si>
  <si>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</si>
  <si>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</si>
  <si>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</si>
  <si>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</si>
  <si>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</si>
  <si>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</si>
  <si>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</si>
  <si>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</si>
  <si>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</si>
  <si>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</si>
  <si>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</si>
  <si>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</si>
  <si>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</si>
  <si>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</si>
  <si>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</si>
  <si>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</si>
  <si>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</si>
  <si>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</si>
  <si>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</si>
  <si>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</si>
  <si>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</si>
  <si>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</si>
  <si>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</si>
  <si>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</si>
  <si>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</si>
  <si>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</si>
  <si>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</si>
  <si>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</si>
  <si>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</si>
  <si>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</si>
  <si>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</si>
  <si>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</si>
  <si>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</si>
  <si>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</si>
  <si>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</si>
  <si>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</si>
  <si>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</si>
  <si>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</si>
  <si>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</si>
  <si>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</si>
  <si>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</si>
  <si>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</si>
  <si>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</si>
  <si>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</si>
  <si>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</si>
  <si>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</si>
  <si>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</si>
  <si>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</si>
  <si>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</si>
  <si>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</si>
  <si>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</si>
  <si>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</si>
  <si>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</si>
  <si>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</si>
  <si>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</si>
  <si>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</si>
  <si>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</si>
  <si>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</si>
  <si>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</si>
  <si>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</si>
  <si>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</si>
  <si>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</si>
  <si>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</si>
  <si>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</si>
  <si>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</si>
  <si>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</si>
  <si>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</si>
  <si>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</si>
  <si>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</si>
  <si>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</si>
  <si>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</si>
  <si>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</si>
  <si>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</si>
  <si>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</si>
  <si>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</si>
  <si>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</si>
  <si>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</si>
  <si>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</si>
  <si>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</si>
  <si>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</si>
  <si>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</si>
  <si>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</si>
  <si>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</si>
  <si>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</si>
  <si>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</si>
  <si>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</si>
  <si>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</si>
  <si>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</si>
  <si>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</si>
  <si>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</si>
  <si>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</si>
  <si>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</si>
  <si>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</si>
  <si>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</si>
  <si>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</si>
  <si>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</si>
  <si>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</si>
  <si>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</si>
  <si>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</si>
  <si>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</si>
  <si>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</si>
  <si>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</si>
  <si>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</si>
  <si>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</si>
  <si>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</si>
  <si>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</si>
  <si>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</si>
  <si>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</si>
  <si>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</si>
  <si>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</si>
  <si>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</si>
  <si>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</si>
  <si>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</si>
  <si>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</si>
  <si>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</si>
  <si>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</si>
  <si>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</si>
  <si>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</si>
  <si>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</si>
  <si>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</si>
  <si>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</si>
  <si>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</si>
  <si>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</si>
  <si>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</si>
  <si>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</si>
  <si>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</si>
  <si>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</si>
  <si>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</si>
  <si>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</si>
  <si>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</si>
  <si>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</si>
  <si>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</si>
  <si>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</si>
  <si>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</si>
  <si>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</si>
  <si>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</si>
  <si>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</si>
  <si>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</si>
  <si>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</si>
  <si>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</si>
  <si>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</si>
  <si>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</si>
  <si>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</si>
  <si>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</si>
  <si>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</si>
  <si>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</si>
  <si>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</si>
  <si>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</si>
  <si>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</si>
  <si>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</si>
  <si>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</si>
  <si>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</si>
  <si>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</si>
  <si>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</si>
  <si>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</si>
  <si>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</si>
  <si>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</si>
  <si>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</si>
  <si>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</si>
  <si>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</si>
  <si>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</si>
  <si>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</si>
  <si>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</si>
  <si>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</si>
  <si>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</si>
  <si>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</si>
  <si>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</si>
  <si>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</si>
  <si>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</si>
  <si>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</si>
  <si>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</si>
  <si>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</si>
  <si>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</si>
  <si>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</si>
  <si>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</si>
  <si>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</si>
  <si>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</si>
  <si>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</si>
  <si>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</si>
  <si>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</si>
  <si>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</si>
  <si>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</si>
  <si>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</si>
  <si>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</si>
  <si>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</si>
  <si>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</si>
  <si>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</si>
  <si>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</si>
  <si>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</si>
  <si>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</si>
  <si>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</si>
  <si>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</si>
  <si>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</si>
  <si>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</si>
  <si>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</si>
  <si>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</si>
  <si>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</si>
  <si>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</si>
  <si>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</si>
  <si>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</si>
  <si>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</si>
  <si>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</si>
  <si>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</si>
  <si>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</si>
  <si>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</si>
  <si>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</si>
  <si>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</si>
  <si>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</si>
  <si>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</si>
  <si>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</si>
  <si>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</si>
  <si>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</si>
  <si>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</si>
  <si>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</si>
  <si>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</si>
  <si>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</si>
  <si>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</si>
  <si>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</si>
  <si>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</si>
  <si>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</si>
  <si>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</si>
  <si>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</si>
  <si>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</si>
  <si>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</si>
  <si>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</si>
  <si>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</si>
  <si>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</si>
  <si>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</si>
  <si>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</si>
  <si>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</si>
  <si>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</si>
  <si>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</si>
  <si>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</si>
  <si>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</si>
  <si>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</si>
  <si>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</si>
  <si>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</si>
  <si>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</si>
  <si>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</si>
  <si>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</si>
  <si>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</si>
  <si>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</si>
  <si>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</si>
  <si>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</si>
  <si>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</si>
  <si>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</si>
  <si>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</si>
  <si>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</si>
  <si>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</si>
  <si>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</si>
  <si>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</si>
  <si>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</si>
  <si>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</si>
  <si>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</si>
  <si>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</si>
  <si>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</si>
  <si>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</si>
  <si>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</si>
  <si>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</si>
  <si>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</si>
  <si>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</si>
  <si>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</si>
  <si>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</si>
  <si>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</si>
  <si>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</si>
  <si>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</si>
  <si>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</si>
  <si>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</si>
  <si>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</si>
  <si>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</si>
  <si>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</si>
  <si>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</si>
  <si>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</si>
  <si>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</si>
  <si>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</si>
  <si>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</si>
  <si>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</si>
  <si>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</si>
  <si>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</si>
  <si>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</si>
  <si>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</si>
  <si>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</si>
  <si>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</si>
  <si>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</si>
  <si>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</si>
  <si>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</si>
  <si>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</si>
  <si>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</si>
  <si>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</si>
  <si>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</si>
  <si>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</si>
  <si>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</si>
  <si>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</si>
  <si>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</si>
  <si>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</si>
  <si>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</si>
  <si>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</si>
  <si>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</si>
  <si>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</si>
  <si>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</si>
  <si>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</si>
  <si>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</si>
  <si>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</si>
  <si>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</si>
  <si>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</si>
  <si>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</si>
  <si>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</si>
  <si>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</si>
  <si>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</si>
  <si>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</si>
  <si>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</si>
  <si>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</si>
  <si>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</si>
  <si>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</si>
  <si>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</si>
  <si>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</si>
  <si>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</si>
  <si>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</si>
  <si>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</si>
  <si>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</si>
  <si>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</si>
  <si>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</si>
  <si>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</si>
  <si>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</si>
  <si>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</si>
  <si>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</si>
  <si>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</si>
  <si>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</si>
  <si>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</si>
  <si>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</si>
  <si>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</si>
  <si>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</si>
  <si>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</si>
  <si>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</si>
  <si>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</si>
  <si>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</si>
  <si>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</si>
  <si>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</si>
  <si>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</si>
  <si>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</si>
  <si>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</si>
  <si>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</si>
  <si>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</si>
  <si>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</si>
  <si>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</si>
  <si>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</si>
  <si>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</si>
  <si>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</si>
  <si>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</si>
  <si>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</si>
  <si>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</si>
  <si>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</si>
  <si>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</si>
  <si>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</si>
  <si>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</si>
  <si>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</si>
  <si>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</si>
  <si>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</si>
  <si>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</si>
  <si>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</si>
  <si>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</si>
  <si>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</si>
  <si>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</si>
  <si>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</si>
  <si>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</si>
  <si>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</si>
  <si>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</si>
  <si>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</si>
  <si>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</si>
  <si>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</si>
  <si>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</si>
  <si>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</si>
  <si>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</si>
  <si>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</si>
  <si>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</si>
  <si>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</si>
  <si>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</si>
  <si>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</si>
  <si>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</si>
  <si>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</si>
  <si>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</si>
  <si>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</si>
  <si>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</si>
  <si>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</si>
  <si>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</si>
  <si>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</si>
  <si>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</si>
  <si>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</si>
  <si>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</si>
  <si>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</si>
  <si>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</si>
  <si>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</si>
  <si>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</si>
  <si>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</si>
  <si>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</si>
  <si>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</si>
  <si>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</si>
  <si>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</si>
  <si>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</si>
  <si>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</si>
  <si>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</si>
  <si>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</si>
  <si>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</si>
  <si>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</si>
  <si>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</si>
  <si>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</si>
  <si>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</si>
  <si>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</si>
  <si>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</si>
  <si>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</si>
  <si>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</si>
  <si>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</si>
  <si>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</si>
  <si>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</si>
  <si>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</si>
  <si>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</si>
  <si>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</si>
  <si>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</si>
  <si>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</si>
  <si>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</si>
  <si>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</si>
  <si>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</si>
  <si>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</si>
  <si>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</si>
  <si>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</si>
  <si>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</si>
  <si>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</si>
  <si>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</si>
  <si>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</si>
  <si>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</si>
  <si>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</si>
  <si>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</si>
  <si>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</si>
  <si>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</si>
  <si>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</si>
  <si>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</si>
  <si>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</si>
  <si>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</si>
  <si>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</si>
  <si>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</si>
  <si>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</si>
  <si>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</si>
  <si>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</si>
  <si>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</si>
  <si>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</si>
  <si>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</si>
  <si>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</si>
  <si>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</si>
  <si>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</si>
  <si>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</si>
  <si>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</si>
  <si>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</si>
  <si>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</si>
  <si>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</si>
  <si>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</si>
  <si>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</si>
  <si>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</si>
  <si>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</si>
  <si>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</si>
  <si>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</si>
  <si>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</si>
  <si>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</si>
  <si>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</si>
  <si>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</si>
  <si>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</si>
  <si>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</si>
  <si>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</si>
  <si>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</si>
  <si>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</si>
  <si>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</si>
  <si>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</si>
  <si>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</si>
  <si>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</si>
  <si>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</si>
  <si>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</si>
  <si>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</si>
  <si>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</si>
  <si>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</si>
  <si>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</si>
  <si>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</si>
  <si>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</si>
  <si>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</si>
  <si>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</si>
  <si>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</si>
  <si>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</si>
  <si>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</si>
  <si>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</si>
  <si>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</si>
  <si>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</si>
  <si>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</si>
  <si>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</si>
  <si>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</si>
  <si>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</si>
  <si>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</si>
  <si>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</si>
  <si>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</si>
  <si>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</si>
  <si>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</si>
  <si>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</si>
  <si>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</si>
  <si>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</si>
  <si>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</si>
  <si>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</si>
  <si>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</si>
  <si>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</si>
  <si>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</si>
  <si>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</si>
  <si>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</si>
  <si>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</si>
  <si>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</si>
  <si>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</si>
  <si>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</si>
  <si>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</si>
  <si>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</si>
  <si>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</si>
  <si>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</si>
  <si>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</si>
  <si>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</si>
  <si>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</si>
  <si>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</si>
  <si>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</si>
  <si>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</si>
  <si>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</si>
  <si>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</si>
  <si>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</si>
  <si>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</si>
  <si>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</si>
  <si>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</si>
  <si>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</si>
  <si>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</si>
  <si>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</si>
  <si>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</si>
  <si>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</si>
  <si>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</si>
  <si>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</si>
  <si>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</si>
  <si>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</si>
  <si>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</si>
  <si>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</si>
  <si>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</si>
  <si>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</si>
  <si>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</si>
  <si>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</si>
  <si>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</si>
  <si>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</si>
  <si>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</si>
  <si>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</si>
  <si>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</si>
  <si>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</si>
  <si>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</si>
  <si>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</si>
  <si>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</si>
  <si>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</si>
  <si>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</si>
  <si>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</si>
  <si>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</si>
  <si>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</si>
  <si>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</si>
  <si>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</si>
  <si>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</si>
  <si>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</si>
  <si>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</si>
  <si>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</si>
  <si>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</si>
  <si>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</si>
  <si>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</si>
  <si>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</si>
  <si>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</si>
  <si>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</si>
  <si>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</si>
  <si>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</si>
  <si>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</si>
  <si>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</si>
  <si>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</si>
  <si>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</si>
  <si>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</si>
  <si>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</si>
  <si>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</si>
  <si>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</si>
  <si>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</si>
  <si>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</si>
  <si>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</si>
  <si>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</si>
  <si>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</si>
  <si>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</si>
  <si>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</si>
  <si>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</si>
  <si>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</si>
  <si>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</si>
  <si>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</si>
  <si>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</si>
  <si>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</si>
  <si>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</si>
  <si>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</si>
  <si>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</si>
  <si>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</si>
  <si>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</si>
  <si>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</si>
  <si>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</si>
  <si>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</si>
  <si>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</si>
  <si>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</si>
  <si>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</si>
  <si>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</si>
  <si>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</si>
  <si>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</si>
  <si>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</si>
  <si>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</si>
  <si>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</si>
  <si>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</si>
  <si>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</si>
  <si>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</si>
  <si>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</si>
  <si>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</si>
  <si>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</si>
  <si>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</si>
  <si>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</si>
  <si>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</si>
  <si>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</si>
  <si>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</si>
  <si>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</si>
  <si>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</si>
  <si>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</si>
  <si>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</si>
  <si>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</si>
  <si>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</si>
  <si>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</si>
  <si>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</si>
  <si>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</si>
  <si>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</si>
  <si>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</si>
  <si>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</si>
  <si>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</si>
  <si>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</si>
  <si>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</si>
  <si>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</si>
  <si>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</si>
  <si>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</si>
  <si>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</si>
  <si>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</si>
  <si>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</si>
  <si>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</si>
  <si>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</si>
  <si>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</si>
  <si>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</si>
  <si>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</si>
  <si>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</si>
  <si>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</si>
  <si>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</si>
  <si>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</si>
  <si>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</si>
  <si>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</si>
  <si>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</si>
  <si>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</si>
  <si>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</si>
  <si>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</si>
  <si>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</si>
  <si>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</si>
  <si>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</si>
  <si>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</si>
  <si>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</si>
  <si>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</si>
  <si>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</si>
  <si>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</si>
  <si>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</si>
  <si>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</si>
  <si>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</si>
  <si>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</si>
  <si>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</si>
  <si>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</si>
  <si>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</si>
  <si>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</si>
  <si>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</si>
  <si>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</si>
  <si>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</si>
  <si>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</si>
  <si>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</si>
  <si>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</si>
  <si>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</si>
  <si>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</si>
  <si>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</si>
  <si>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</si>
  <si>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</si>
  <si>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</si>
  <si>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</si>
  <si>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</si>
  <si>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</si>
  <si>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</si>
  <si>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</si>
  <si>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</si>
  <si>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</si>
  <si>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</si>
  <si>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</si>
  <si>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</si>
  <si>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</si>
  <si>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</si>
  <si>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</si>
  <si>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</si>
  <si>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</si>
  <si>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</si>
  <si>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</si>
  <si>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</si>
  <si>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</si>
  <si>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</si>
  <si>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</si>
  <si>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</si>
  <si>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</si>
  <si>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</si>
  <si>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</si>
  <si>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</si>
  <si>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</si>
  <si>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</si>
  <si>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</si>
  <si>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</si>
  <si>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</si>
  <si>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</si>
  <si>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</si>
  <si>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</si>
  <si>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</si>
  <si>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</si>
  <si>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</si>
  <si>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</si>
  <si>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</si>
  <si>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</si>
  <si>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</si>
  <si>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</si>
  <si>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</si>
  <si>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</si>
  <si>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</si>
  <si>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</si>
  <si>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</si>
  <si>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</si>
  <si>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</si>
  <si>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</si>
  <si>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</si>
  <si>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</si>
  <si>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</si>
  <si>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</si>
  <si>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</si>
  <si>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</si>
  <si>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</si>
  <si>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</si>
  <si>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</si>
  <si>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</si>
  <si>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</si>
  <si>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</si>
  <si>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</si>
  <si>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</si>
  <si>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</si>
  <si>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</si>
  <si>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</si>
  <si>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</si>
  <si>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</si>
  <si>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</si>
  <si>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</si>
  <si>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</si>
  <si>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</si>
  <si>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</si>
  <si>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</si>
  <si>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</si>
  <si>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</si>
  <si>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</si>
  <si>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</si>
  <si>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</si>
  <si>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</si>
  <si>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</si>
  <si>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</si>
  <si>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</si>
  <si>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</si>
  <si>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</si>
  <si>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</si>
  <si>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</si>
  <si>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</si>
  <si>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</si>
  <si>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</si>
  <si>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</si>
  <si>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</si>
  <si>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</si>
  <si>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</si>
  <si>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</si>
  <si>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</si>
  <si>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</si>
  <si>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</si>
  <si>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</si>
  <si>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</si>
  <si>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</si>
  <si>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</si>
  <si>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</si>
  <si>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</si>
  <si>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</si>
  <si>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</si>
  <si>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</si>
  <si>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</si>
  <si>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</si>
  <si>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</si>
  <si>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</si>
  <si>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</si>
  <si>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</si>
  <si>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</si>
  <si>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</si>
  <si>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</si>
  <si>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</si>
  <si>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</si>
  <si>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</si>
  <si>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</si>
  <si>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</si>
  <si>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</si>
  <si>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</si>
  <si>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</si>
  <si>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</si>
  <si>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</si>
  <si>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</si>
  <si>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</si>
  <si>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</si>
  <si>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</si>
  <si>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</si>
  <si>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</si>
  <si>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</si>
  <si>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</si>
  <si>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</si>
  <si>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</si>
  <si>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</si>
  <si>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</si>
  <si>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</si>
  <si>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</si>
  <si>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</si>
  <si>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</si>
  <si>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</si>
  <si>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</si>
  <si>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</si>
  <si>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</si>
  <si>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</si>
  <si>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</si>
  <si>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</si>
  <si>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</si>
  <si>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</si>
  <si>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</si>
  <si>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</si>
  <si>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</si>
  <si>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</si>
  <si>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</si>
  <si>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</si>
  <si>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</si>
  <si>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</si>
  <si>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</si>
  <si>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</si>
  <si>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</si>
  <si>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</si>
  <si>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</si>
  <si>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</si>
  <si>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</si>
  <si>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</si>
  <si>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</si>
  <si>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</si>
  <si>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</si>
  <si>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</si>
  <si>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</si>
  <si>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</si>
  <si>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</si>
  <si>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</si>
  <si>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</si>
  <si>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</si>
  <si>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</si>
  <si>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</si>
  <si>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</si>
  <si>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</si>
  <si>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</si>
  <si>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</si>
  <si>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</si>
  <si>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</si>
  <si>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</si>
  <si>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</si>
  <si>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</si>
  <si>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</si>
  <si>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</si>
  <si>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</si>
  <si>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</si>
  <si>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</si>
  <si>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</si>
  <si>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</si>
  <si>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</si>
  <si>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</si>
  <si>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</si>
  <si>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</si>
  <si>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</si>
  <si>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</si>
  <si>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</si>
  <si>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</si>
  <si>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</si>
  <si>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</si>
  <si>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</si>
  <si>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</si>
  <si>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</si>
  <si>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</si>
  <si>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</si>
  <si>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</si>
  <si>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</si>
  <si>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</si>
  <si>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</si>
  <si>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</si>
  <si>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</si>
  <si>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</si>
  <si>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</si>
  <si>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</si>
  <si>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</si>
  <si>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</si>
  <si>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</si>
  <si>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</si>
  <si>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</si>
  <si>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</si>
  <si>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</si>
  <si>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</si>
  <si>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</si>
  <si>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</si>
  <si>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</si>
  <si>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</si>
  <si>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</si>
  <si>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</si>
  <si>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</si>
  <si>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</si>
  <si>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</si>
  <si>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</si>
  <si>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</si>
  <si>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</si>
  <si>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</si>
  <si>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</si>
  <si>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</si>
  <si>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</si>
  <si>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</si>
  <si>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</si>
  <si>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</si>
  <si>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</si>
  <si>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</si>
  <si>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</si>
  <si>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</si>
  <si>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</si>
  <si>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</si>
  <si>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</si>
  <si>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</si>
  <si>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</si>
  <si>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</si>
  <si>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</si>
  <si>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</si>
  <si>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</si>
  <si>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</si>
  <si>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</si>
  <si>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</si>
  <si>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</si>
  <si>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</si>
  <si>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</si>
  <si>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</si>
  <si>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</si>
  <si>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</si>
  <si>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</si>
  <si>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</si>
  <si>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</si>
  <si>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</si>
  <si>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</si>
  <si>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</si>
  <si>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</si>
  <si>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</si>
  <si>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</si>
  <si>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</si>
  <si>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</si>
  <si>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</si>
  <si>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</si>
  <si>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</si>
  <si>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</si>
  <si>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</si>
  <si>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</si>
  <si>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</si>
  <si>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</si>
  <si>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</si>
  <si>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</si>
  <si>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</si>
  <si>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</si>
  <si>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</si>
  <si>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</si>
  <si>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</si>
  <si>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</si>
  <si>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</si>
  <si>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</si>
  <si>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</si>
  <si>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</si>
  <si>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</si>
  <si>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</si>
  <si>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</si>
  <si>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</si>
  <si>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</si>
  <si>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</si>
  <si>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</si>
  <si>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</si>
  <si>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</si>
  <si>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</si>
  <si>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</si>
  <si>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</si>
  <si>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</si>
  <si>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</si>
  <si>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</si>
  <si>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</si>
  <si>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</si>
  <si>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</si>
  <si>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</si>
  <si>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</si>
  <si>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</si>
  <si>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</si>
  <si>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</si>
  <si>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</si>
  <si>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</si>
  <si>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</si>
  <si>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</si>
  <si>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</si>
  <si>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</si>
  <si>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</si>
  <si>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</si>
  <si>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</si>
  <si>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</si>
  <si>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</si>
  <si>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</si>
  <si>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</si>
  <si>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</si>
  <si>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</si>
  <si>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</si>
  <si>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</si>
  <si>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</si>
  <si>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</si>
  <si>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</si>
  <si>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</si>
  <si>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</si>
  <si>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</si>
  <si>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</si>
  <si>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</si>
  <si>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</si>
  <si>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</si>
  <si>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</si>
  <si>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</si>
  <si>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</si>
  <si>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</si>
  <si>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</si>
  <si>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</si>
  <si>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</si>
  <si>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</si>
  <si>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</si>
  <si>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</si>
  <si>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</si>
  <si>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</si>
  <si>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</si>
  <si>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</si>
  <si>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</si>
  <si>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</si>
  <si>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</si>
  <si>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</si>
  <si>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</si>
  <si>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</si>
  <si>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</si>
  <si>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</si>
  <si>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</si>
  <si>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</si>
  <si>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</si>
  <si>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</si>
  <si>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</si>
  <si>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</si>
  <si>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</si>
  <si>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</si>
  <si>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</si>
  <si>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</si>
  <si>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</si>
  <si>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</si>
  <si>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</si>
  <si>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</si>
  <si>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</si>
  <si>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</si>
  <si>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</si>
  <si>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</si>
  <si>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</si>
  <si>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</si>
  <si>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</si>
  <si>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</si>
  <si>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</si>
  <si>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</si>
  <si>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</si>
  <si>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</si>
  <si>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</si>
  <si>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</si>
  <si>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</si>
  <si>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</si>
  <si>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</si>
  <si>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</si>
  <si>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</si>
  <si>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</si>
  <si>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</si>
  <si>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</si>
  <si>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</si>
  <si>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</si>
  <si>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</si>
  <si>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</si>
  <si>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</si>
  <si>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</si>
  <si>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</si>
  <si>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</si>
  <si>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</si>
  <si>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</si>
  <si>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</si>
  <si>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</si>
  <si>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</si>
  <si>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</si>
  <si>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</si>
  <si>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</si>
  <si>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</si>
  <si>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</si>
  <si>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</si>
  <si>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</si>
  <si>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</si>
  <si>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</si>
  <si>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</si>
  <si>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</si>
  <si>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</si>
  <si>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</si>
  <si>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</si>
  <si>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</si>
  <si>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</si>
  <si>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</si>
  <si>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</si>
  <si>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</si>
  <si>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</si>
  <si>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</si>
  <si>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</si>
  <si>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</si>
  <si>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</si>
  <si>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</si>
  <si>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</si>
  <si>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</si>
  <si>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</si>
  <si>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</si>
  <si>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</si>
  <si>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</si>
  <si>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</si>
  <si>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</si>
  <si>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</si>
  <si>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</si>
  <si>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</si>
  <si>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</si>
  <si>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</si>
  <si>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</si>
  <si>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</si>
  <si>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</si>
  <si>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</si>
  <si>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</si>
  <si>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</si>
  <si>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</si>
  <si>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</si>
  <si>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</si>
  <si>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</si>
  <si>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</si>
  <si>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</si>
  <si>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</si>
  <si>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</si>
  <si>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</si>
  <si>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</si>
  <si>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</si>
  <si>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</si>
  <si>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</si>
  <si>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</si>
  <si>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</si>
  <si>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</si>
  <si>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</si>
  <si>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</si>
  <si>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</si>
  <si>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</si>
  <si>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</si>
  <si>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</si>
  <si>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</si>
  <si>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</si>
  <si>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</si>
  <si>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</si>
  <si>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</si>
  <si>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</si>
  <si>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</si>
  <si>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</si>
  <si>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</si>
  <si>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</si>
  <si>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</si>
  <si>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</si>
  <si>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</si>
  <si>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</si>
  <si>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</si>
  <si>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</si>
  <si>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</si>
  <si>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</si>
  <si>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</si>
  <si>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</si>
  <si>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</si>
  <si>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</si>
  <si>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</si>
  <si>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</si>
  <si>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</si>
  <si>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</si>
  <si>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</si>
  <si>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</si>
  <si>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</si>
  <si>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</si>
  <si>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</si>
  <si>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</si>
  <si>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</si>
  <si>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</si>
  <si>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</si>
  <si>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</si>
  <si>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</si>
  <si>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</si>
  <si>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</si>
  <si>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</si>
  <si>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</si>
  <si>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</si>
  <si>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</si>
  <si>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</si>
  <si>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</si>
  <si>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</si>
  <si>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</si>
  <si>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</si>
  <si>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</si>
  <si>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</si>
  <si>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</si>
  <si>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</si>
  <si>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</si>
  <si>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</si>
  <si>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</si>
  <si>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</si>
  <si>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</si>
  <si>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</si>
  <si>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</si>
  <si>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</si>
  <si>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</si>
  <si>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</si>
  <si>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</si>
  <si>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</si>
  <si>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</si>
  <si>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</si>
  <si>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</si>
  <si>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</si>
  <si>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</si>
  <si>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</si>
  <si>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</si>
  <si>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</si>
  <si>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</si>
  <si>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</si>
  <si>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</si>
  <si>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</si>
  <si>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</si>
  <si>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</si>
  <si>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</si>
  <si>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</si>
  <si>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</si>
  <si>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</si>
  <si>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</si>
  <si>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</si>
  <si>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</si>
  <si>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</si>
  <si>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</si>
  <si>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</si>
  <si>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</si>
  <si>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</si>
  <si>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</si>
  <si>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</si>
  <si>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</si>
  <si>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</si>
  <si>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</si>
  <si>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</si>
  <si>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</si>
  <si>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</si>
  <si>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</si>
  <si>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</si>
  <si>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</si>
  <si>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</si>
  <si>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</si>
  <si>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</si>
  <si>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</si>
  <si>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</si>
  <si>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</si>
  <si>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</si>
  <si>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</si>
  <si>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</si>
  <si>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</si>
  <si>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</si>
  <si>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</si>
  <si>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</si>
  <si>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</si>
  <si>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</si>
  <si>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</si>
  <si>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</si>
  <si>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</si>
  <si>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</si>
  <si>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</si>
  <si>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</si>
  <si>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</si>
  <si>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</si>
  <si>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</si>
  <si>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</si>
  <si>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</si>
  <si>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</si>
  <si>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</si>
  <si>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</si>
  <si>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</si>
  <si>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</si>
  <si>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</si>
  <si>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</si>
  <si>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</si>
  <si>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</si>
  <si>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</si>
  <si>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</si>
  <si>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</si>
  <si>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</si>
  <si>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</si>
  <si>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</si>
  <si>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</si>
  <si>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</si>
  <si>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</si>
  <si>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</si>
  <si>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</si>
  <si>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</si>
  <si>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</si>
  <si>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</si>
  <si>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</si>
  <si>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</si>
  <si>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</si>
  <si>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</si>
  <si>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</si>
  <si>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</si>
  <si>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</si>
  <si>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</si>
  <si>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</si>
  <si>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</si>
  <si>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</si>
  <si>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</si>
  <si>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</si>
  <si>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</si>
  <si>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</si>
  <si>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</si>
  <si>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</si>
  <si>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</si>
  <si>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</si>
  <si>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</si>
  <si>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</si>
  <si>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</si>
  <si>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</si>
  <si>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</si>
  <si>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</si>
  <si>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</si>
  <si>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</si>
  <si>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</si>
  <si>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</si>
  <si>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</si>
  <si>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</si>
  <si>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</si>
  <si>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</si>
  <si>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</si>
  <si>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</si>
  <si>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</si>
  <si>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</si>
  <si>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</si>
  <si>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</si>
  <si>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</si>
  <si>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</si>
  <si>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</si>
  <si>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</si>
  <si>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</si>
  <si>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</si>
  <si>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</si>
  <si>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</si>
  <si>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</si>
  <si>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</si>
  <si>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</si>
  <si>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</si>
  <si>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</si>
  <si>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</si>
  <si>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</si>
  <si>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</si>
  <si>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</si>
  <si>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</si>
  <si>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</si>
  <si>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</si>
  <si>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</si>
  <si>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</si>
  <si>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</si>
  <si>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</si>
  <si>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</si>
  <si>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</si>
  <si>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</si>
  <si>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</si>
  <si>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</si>
  <si>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</si>
  <si>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</si>
  <si>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</si>
  <si>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</si>
  <si>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</si>
  <si>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</si>
  <si>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</si>
  <si>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</si>
  <si>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</si>
  <si>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</si>
  <si>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</si>
  <si>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</si>
  <si>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</si>
  <si>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</si>
  <si>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</si>
  <si>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</si>
  <si>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</si>
  <si>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</si>
  <si>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</si>
  <si>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</si>
  <si>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</si>
  <si>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</si>
  <si>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</si>
  <si>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</si>
  <si>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</si>
  <si>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</si>
  <si>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</si>
  <si>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</si>
  <si>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</si>
  <si>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</si>
  <si>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</si>
  <si>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</si>
  <si>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</si>
  <si>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</si>
  <si>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</si>
  <si>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</si>
  <si>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</si>
  <si>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</si>
  <si>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</si>
  <si>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</si>
  <si>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</si>
  <si>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</si>
  <si>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</si>
  <si>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</si>
  <si>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</si>
  <si>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</si>
  <si>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</si>
  <si>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</si>
  <si>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</si>
  <si>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</si>
  <si>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</si>
  <si>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</si>
  <si>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</si>
  <si>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</si>
  <si>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</si>
  <si>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</si>
  <si>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</si>
  <si>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</si>
  <si>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</si>
  <si>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</si>
  <si>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</si>
  <si>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</si>
  <si>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</si>
  <si>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</si>
  <si>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</si>
  <si>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</si>
  <si>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</si>
  <si>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</si>
  <si>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</si>
  <si>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</si>
  <si>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</si>
  <si>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</si>
  <si>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</si>
  <si>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</si>
  <si>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</si>
  <si>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</si>
  <si>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</si>
  <si>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</si>
  <si>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</si>
  <si>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</si>
  <si>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</si>
  <si>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</si>
  <si>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</si>
  <si>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</si>
  <si>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</si>
  <si>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</si>
  <si>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</si>
  <si>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</si>
  <si>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</si>
  <si>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</si>
  <si>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</si>
  <si>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</si>
  <si>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</si>
  <si>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</si>
  <si>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</si>
  <si>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</si>
  <si>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</si>
  <si>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</si>
  <si>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</si>
  <si>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</si>
  <si>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</si>
  <si>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</si>
  <si>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</si>
  <si>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</si>
  <si>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</si>
  <si>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</si>
  <si>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</si>
  <si>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</si>
  <si>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</si>
  <si>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</si>
  <si>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</si>
  <si>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</si>
  <si>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</si>
  <si>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</si>
  <si>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</si>
  <si>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</si>
  <si>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</si>
  <si>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</si>
  <si>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</si>
  <si>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</si>
  <si>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</si>
  <si>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</si>
  <si>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</si>
  <si>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</si>
  <si>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</si>
  <si>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</si>
  <si>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</si>
  <si>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</si>
  <si>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</si>
  <si>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</si>
  <si>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</si>
  <si>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</si>
  <si>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</si>
  <si>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</si>
  <si>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</si>
  <si>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</si>
  <si>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</si>
  <si>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</si>
  <si>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</si>
  <si>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</si>
  <si>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</si>
  <si>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</si>
  <si>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</si>
  <si>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</si>
  <si>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</si>
  <si>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</si>
  <si>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</si>
  <si>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</si>
  <si>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</si>
  <si>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</si>
  <si>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</si>
  <si>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</si>
  <si>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</si>
  <si>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</si>
  <si>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</si>
  <si>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</si>
  <si>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</si>
  <si>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</si>
  <si>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</si>
  <si>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</si>
  <si>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</si>
  <si>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</si>
  <si>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</si>
  <si>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</si>
  <si>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</si>
  <si>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</si>
  <si>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</si>
  <si>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</si>
  <si>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</si>
  <si>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</si>
  <si>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</si>
  <si>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</si>
  <si>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</si>
  <si>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</si>
  <si>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</si>
  <si>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</si>
  <si>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</si>
  <si>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</si>
  <si>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</si>
  <si>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</si>
  <si>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</si>
  <si>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</si>
  <si>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</si>
  <si>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</si>
  <si>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</si>
  <si>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</si>
  <si>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</si>
  <si>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</si>
  <si>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</si>
  <si>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</si>
  <si>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</si>
  <si>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</si>
  <si>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</si>
  <si>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</si>
  <si>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</si>
  <si>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</si>
  <si>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</si>
  <si>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</si>
  <si>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</si>
  <si>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</si>
  <si>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</si>
  <si>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</si>
  <si>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</si>
  <si>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</si>
  <si>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</si>
  <si>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</si>
  <si>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</si>
  <si>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</si>
  <si>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</si>
  <si>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</si>
  <si>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</si>
  <si>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</si>
  <si>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</si>
  <si>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</si>
  <si>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</si>
  <si>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</si>
  <si>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</si>
  <si>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</si>
  <si>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</si>
  <si>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</si>
  <si>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</si>
  <si>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</si>
  <si>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</si>
  <si>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</si>
  <si>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</si>
  <si>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</si>
  <si>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</si>
  <si>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</si>
  <si>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</si>
  <si>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</si>
  <si>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</si>
  <si>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</si>
  <si>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</si>
  <si>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</si>
  <si>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</si>
  <si>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</si>
  <si>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</si>
  <si>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</si>
  <si>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</si>
  <si>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</si>
  <si>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</si>
  <si>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</si>
  <si>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</si>
  <si>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</si>
  <si>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</si>
  <si>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</si>
  <si>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</si>
  <si>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</si>
  <si>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</si>
  <si>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</si>
  <si>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</si>
  <si>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</si>
  <si>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</si>
  <si>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</si>
  <si>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</si>
  <si>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</si>
  <si>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</si>
  <si>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</si>
  <si>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</si>
  <si>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</si>
  <si>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</si>
  <si>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</si>
  <si>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</si>
  <si>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</si>
  <si>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</si>
  <si>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</si>
  <si>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</si>
  <si>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</si>
  <si>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</si>
  <si>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</si>
  <si>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</si>
  <si>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</si>
  <si>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</si>
  <si>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</si>
  <si>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</si>
  <si>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</si>
  <si>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</si>
  <si>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</si>
  <si>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</si>
  <si>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</si>
  <si>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</si>
  <si>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</si>
  <si>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</si>
  <si>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</si>
  <si>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</si>
  <si>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</si>
  <si>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</si>
  <si>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</si>
  <si>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</si>
  <si>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</si>
  <si>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</si>
  <si>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</si>
  <si>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</si>
  <si>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</si>
  <si>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</si>
  <si>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</si>
  <si>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</si>
  <si>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</si>
  <si>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</si>
  <si>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</si>
  <si>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</si>
  <si>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</si>
  <si>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</si>
  <si>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</si>
  <si>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</si>
  <si>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</si>
  <si>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</si>
  <si>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</si>
  <si>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</si>
  <si>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</si>
  <si>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</si>
  <si>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</si>
  <si>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</si>
  <si>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</si>
  <si>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</si>
  <si>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</si>
  <si>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</si>
  <si>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</si>
  <si>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</si>
  <si>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</si>
  <si>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</si>
  <si>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</si>
  <si>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</si>
  <si>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</si>
  <si>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</si>
  <si>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</si>
  <si>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</si>
  <si>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</si>
  <si>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</si>
  <si>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</si>
  <si>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</si>
  <si>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</si>
  <si>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</si>
  <si>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</si>
  <si>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</si>
  <si>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</si>
  <si>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</si>
  <si>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</si>
  <si>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</si>
  <si>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</si>
  <si>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</si>
  <si>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</si>
  <si>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</si>
  <si>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</si>
  <si>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</si>
  <si>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</si>
  <si>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</si>
  <si>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</si>
  <si>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</si>
  <si>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</si>
  <si>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</si>
  <si>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</si>
  <si>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</si>
  <si>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</si>
  <si>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</si>
  <si>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</si>
  <si>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</si>
  <si>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</si>
  <si>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</si>
  <si>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</si>
  <si>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</si>
  <si>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</si>
  <si>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</si>
  <si>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</si>
  <si>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</si>
  <si>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</si>
  <si>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</si>
  <si>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</si>
  <si>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</si>
  <si>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</si>
  <si>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</si>
  <si>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</si>
  <si>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</si>
  <si>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</si>
  <si>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</si>
  <si>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</si>
  <si>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</si>
  <si>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</si>
  <si>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</si>
  <si>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</si>
  <si>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</si>
  <si>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</si>
  <si>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</si>
  <si>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</si>
  <si>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</si>
  <si>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</si>
  <si>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</si>
  <si>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</si>
  <si>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</si>
  <si>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</si>
  <si>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</si>
  <si>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</si>
  <si>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</si>
  <si>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</si>
  <si>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</si>
  <si>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</si>
  <si>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</si>
  <si>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</si>
  <si>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</si>
  <si>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</si>
  <si>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</si>
  <si>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</si>
  <si>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</si>
  <si>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</si>
  <si>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</si>
  <si>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</si>
  <si>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</si>
  <si>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</si>
  <si>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</si>
  <si>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</si>
  <si>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</si>
  <si>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</si>
  <si>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</si>
  <si>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</si>
  <si>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</si>
  <si>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</si>
  <si>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</si>
  <si>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</si>
  <si>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</si>
  <si>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</si>
  <si>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</si>
  <si>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</si>
  <si>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</si>
  <si>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</si>
  <si>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</si>
  <si>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</si>
  <si>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</si>
  <si>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</si>
  <si>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</si>
  <si>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</si>
  <si>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</si>
  <si>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</si>
  <si>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</si>
  <si>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</si>
  <si>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</si>
  <si>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</si>
  <si>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</si>
  <si>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</si>
  <si>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</si>
  <si>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</si>
  <si>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</si>
  <si>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</si>
  <si>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</si>
  <si>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</si>
  <si>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</si>
  <si>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</si>
  <si>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</si>
  <si>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</si>
  <si>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</si>
  <si>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</si>
  <si>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</si>
  <si>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</si>
  <si>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</si>
  <si>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</si>
  <si>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</si>
  <si>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</si>
  <si>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</si>
  <si>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</si>
  <si>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</si>
  <si>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</si>
  <si>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</si>
  <si>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</si>
  <si>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</si>
  <si>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</si>
  <si>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</si>
  <si>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</si>
  <si>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</si>
  <si>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</si>
  <si>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</si>
  <si>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</si>
  <si>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</si>
  <si>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</si>
  <si>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</si>
  <si>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</si>
  <si>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</si>
  <si>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</si>
  <si>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</si>
  <si>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</si>
  <si>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</si>
  <si>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</si>
  <si>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</si>
  <si>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</si>
  <si>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</si>
  <si>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</si>
  <si>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</si>
  <si>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</si>
  <si>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</si>
  <si>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</si>
  <si>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</si>
  <si>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</si>
  <si>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</si>
  <si>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</si>
  <si>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</si>
  <si>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</si>
  <si>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</si>
  <si>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</si>
  <si>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</si>
  <si>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</si>
  <si>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</si>
  <si>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</si>
  <si>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</si>
  <si>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</si>
  <si>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</si>
  <si>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</si>
  <si>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</si>
  <si>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</si>
  <si>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</si>
  <si>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</si>
  <si>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</si>
  <si>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</si>
  <si>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</si>
  <si>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</si>
  <si>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</si>
  <si>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</si>
  <si>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</si>
  <si>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</si>
  <si>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</si>
  <si>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</si>
  <si>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</si>
  <si>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</si>
  <si>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</si>
  <si>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</si>
  <si>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</si>
  <si>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</si>
  <si>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</si>
  <si>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</si>
  <si>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</si>
  <si>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</si>
  <si>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</si>
  <si>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</si>
  <si>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</si>
  <si>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</si>
  <si>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</si>
  <si>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</si>
  <si>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</si>
  <si>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</si>
  <si>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</si>
  <si>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</si>
  <si>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</si>
  <si>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</si>
  <si>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</si>
  <si>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</si>
  <si>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</si>
  <si>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</si>
  <si>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</si>
  <si>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</si>
  <si>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</si>
  <si>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</si>
  <si>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</si>
  <si>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</si>
  <si>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</si>
  <si>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</si>
  <si>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</si>
  <si>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</si>
  <si>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</si>
  <si>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</si>
  <si>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</si>
  <si>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</si>
  <si>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</si>
  <si>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</si>
  <si>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</si>
  <si>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</si>
  <si>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</si>
  <si>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</si>
  <si>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</si>
  <si>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</si>
  <si>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</si>
  <si>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</si>
  <si>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</si>
  <si>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</si>
  <si>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</si>
  <si>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</si>
  <si>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</si>
  <si>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</si>
  <si>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</si>
  <si>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</si>
  <si>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</si>
  <si>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</si>
  <si>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</si>
  <si>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</si>
  <si>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</si>
  <si>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</si>
  <si>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</si>
  <si>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</si>
  <si>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</si>
  <si>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</si>
  <si>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</si>
  <si>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</si>
  <si>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</si>
  <si>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</si>
  <si>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</si>
  <si>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</si>
  <si>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</si>
  <si>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</si>
  <si>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</si>
  <si>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</si>
  <si>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</si>
  <si>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</si>
  <si>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</si>
  <si>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</si>
  <si>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</si>
  <si>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</si>
  <si>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</si>
  <si>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</si>
  <si>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</si>
  <si>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</si>
  <si>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</si>
  <si>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</si>
  <si>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</si>
  <si>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</si>
  <si>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</si>
  <si>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</si>
  <si>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</si>
  <si>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</si>
  <si>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</si>
  <si>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</si>
  <si>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</si>
  <si>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</si>
  <si>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</si>
  <si>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</si>
  <si>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</si>
  <si>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</si>
  <si>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</si>
  <si>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</si>
  <si>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</si>
  <si>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</si>
  <si>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</si>
  <si>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</si>
  <si>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</si>
  <si>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</si>
  <si>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</si>
  <si>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</si>
  <si>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</si>
  <si>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</si>
  <si>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</si>
  <si>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</si>
  <si>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</si>
  <si>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</si>
  <si>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</si>
  <si>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</si>
  <si>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</si>
  <si>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</si>
  <si>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</si>
  <si>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</si>
  <si>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</si>
  <si>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</si>
  <si>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</si>
  <si>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</si>
  <si>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</si>
  <si>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</si>
  <si>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</si>
  <si>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</si>
  <si>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</si>
  <si>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</si>
  <si>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</si>
  <si>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</si>
  <si>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</si>
  <si>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</si>
  <si>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</si>
  <si>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</si>
  <si>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</si>
  <si>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</si>
  <si>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</si>
  <si>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</si>
  <si>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</si>
  <si>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</si>
  <si>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</si>
  <si>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</si>
  <si>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</si>
  <si>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</si>
  <si>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</si>
  <si>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</si>
  <si>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</si>
  <si>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</si>
  <si>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</si>
  <si>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</si>
  <si>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</si>
  <si>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</si>
  <si>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</si>
  <si>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</si>
  <si>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</si>
  <si>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</si>
  <si>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</si>
  <si>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</si>
  <si>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</si>
  <si>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</si>
  <si>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</si>
  <si>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</si>
  <si>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</si>
  <si>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</si>
  <si>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</si>
  <si>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</si>
  <si>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</si>
  <si>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</si>
  <si>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</si>
  <si>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</si>
  <si>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</si>
  <si>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</si>
  <si>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</si>
  <si>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</si>
  <si>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</si>
  <si>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</si>
  <si>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</si>
  <si>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</si>
  <si>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</si>
  <si>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</si>
  <si>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</si>
  <si>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</si>
  <si>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</si>
  <si>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</si>
  <si>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</si>
  <si>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</si>
  <si>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</si>
  <si>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</si>
  <si>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</si>
  <si>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</si>
  <si>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</si>
  <si>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</si>
  <si>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</si>
  <si>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</si>
  <si>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</si>
  <si>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</si>
  <si>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</si>
  <si>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</si>
  <si>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</si>
  <si>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</si>
  <si>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</si>
  <si>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</si>
  <si>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</si>
  <si>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</si>
  <si>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</si>
  <si>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</si>
  <si>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</si>
  <si>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</si>
  <si>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</si>
  <si>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</si>
  <si>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</si>
  <si>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</si>
  <si>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</si>
  <si>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</si>
  <si>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</si>
  <si>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</si>
  <si>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</si>
  <si>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</si>
  <si>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</si>
  <si>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</si>
  <si>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</si>
  <si>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</si>
  <si>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</si>
  <si>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</si>
  <si>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</si>
  <si>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</si>
  <si>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</si>
  <si>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</si>
  <si>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</si>
  <si>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</si>
  <si>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</si>
  <si>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</si>
  <si>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</si>
  <si>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</si>
  <si>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</si>
  <si>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</si>
  <si>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</si>
  <si>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</si>
  <si>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</si>
  <si>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</si>
  <si>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</si>
  <si>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</si>
  <si>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</si>
  <si>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</si>
  <si>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</si>
  <si>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</si>
  <si>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</si>
  <si>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</si>
  <si>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</si>
  <si>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</si>
  <si>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</si>
  <si>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</si>
  <si>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</si>
  <si>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</si>
  <si>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</si>
  <si>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</si>
  <si>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</si>
  <si>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</si>
  <si>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</si>
  <si>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</si>
  <si>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</si>
  <si>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</si>
  <si>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</si>
  <si>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</si>
  <si>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</si>
  <si>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</si>
  <si>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</si>
  <si>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</si>
  <si>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</si>
  <si>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</si>
  <si>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</si>
  <si>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</si>
  <si>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</si>
  <si>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</si>
  <si>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</si>
  <si>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</si>
  <si>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</si>
  <si>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</si>
  <si>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</si>
  <si>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</si>
  <si>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</si>
  <si>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</si>
  <si>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</si>
  <si>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</si>
  <si>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</si>
  <si>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</si>
  <si>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</si>
  <si>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</si>
  <si>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</si>
  <si>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</si>
  <si>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</si>
  <si>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</si>
  <si>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</si>
  <si>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</si>
  <si>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</si>
  <si>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</si>
  <si>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</si>
  <si>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</si>
  <si>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</si>
  <si>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</si>
  <si>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</si>
  <si>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</si>
  <si>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</si>
  <si>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</si>
  <si>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</si>
  <si>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</si>
  <si>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</si>
  <si>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</si>
  <si>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</si>
  <si>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</si>
  <si>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</si>
  <si>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</si>
  <si>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</si>
  <si>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</si>
  <si>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</si>
  <si>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</si>
  <si>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</si>
  <si>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</si>
  <si>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</si>
  <si>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</si>
  <si>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</si>
  <si>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</si>
  <si>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</si>
  <si>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</si>
  <si>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</si>
  <si>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</si>
  <si>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</si>
  <si>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</si>
  <si>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</si>
  <si>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</si>
  <si>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</si>
  <si>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</si>
  <si>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</si>
  <si>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</si>
  <si>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</si>
  <si>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</si>
  <si>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</si>
  <si>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</si>
  <si>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</si>
  <si>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</si>
  <si>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</si>
  <si>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</si>
  <si>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</si>
  <si>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</si>
  <si>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</si>
  <si>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</si>
  <si>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</si>
  <si>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</si>
  <si>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</si>
  <si>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</si>
  <si>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</si>
  <si>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</si>
  <si>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</si>
  <si>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</si>
  <si>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</si>
  <si>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</si>
  <si>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</si>
  <si>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</si>
  <si>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</si>
  <si>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</si>
  <si>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</si>
  <si>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</si>
  <si>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</si>
  <si>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</si>
  <si>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</si>
  <si>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</si>
  <si>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</si>
  <si>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</si>
  <si>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</si>
  <si>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</si>
  <si>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</si>
  <si>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</si>
  <si>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</si>
  <si>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</si>
  <si>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</si>
  <si>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</si>
  <si>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</si>
  <si>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</si>
  <si>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</si>
  <si>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</si>
  <si>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</si>
  <si>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</si>
  <si>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</si>
  <si>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</si>
  <si>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</si>
  <si>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</si>
  <si>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</si>
  <si>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</si>
  <si>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</si>
  <si>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</si>
  <si>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</si>
  <si>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</si>
  <si>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</si>
  <si>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</si>
  <si>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</si>
  <si>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</si>
  <si>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</si>
  <si>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</si>
  <si>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</si>
  <si>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</si>
  <si>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</si>
  <si>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</si>
  <si>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</si>
  <si>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</si>
  <si>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</si>
  <si>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</si>
  <si>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</si>
  <si>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</si>
  <si>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</si>
  <si>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</si>
  <si>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</si>
  <si>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</si>
  <si>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</si>
  <si>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</si>
  <si>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</si>
  <si>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</si>
  <si>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</si>
  <si>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</si>
  <si>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</si>
  <si>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</si>
  <si>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</si>
  <si>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</si>
  <si>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</si>
  <si>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</si>
  <si>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</si>
  <si>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</si>
  <si>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</si>
  <si>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</si>
  <si>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</si>
  <si>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</si>
  <si>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</si>
  <si>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</si>
  <si>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</si>
  <si>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</si>
  <si>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</si>
  <si>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</si>
  <si>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</si>
  <si>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</si>
  <si>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</si>
  <si>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</si>
  <si>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</si>
  <si>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</si>
  <si>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</si>
  <si>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</si>
  <si>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</si>
  <si>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</si>
  <si>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</si>
  <si>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</si>
  <si>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</si>
  <si>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</si>
  <si>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</si>
  <si>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</si>
  <si>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</si>
  <si>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</si>
  <si>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</si>
  <si>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</si>
  <si>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</si>
  <si>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</si>
  <si>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</si>
  <si>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</si>
  <si>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</si>
  <si>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</si>
  <si>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</si>
  <si>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</si>
  <si>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</si>
  <si>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</si>
  <si>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</si>
  <si>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</si>
  <si>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</si>
  <si>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</si>
  <si>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</si>
  <si>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</si>
  <si>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</si>
  <si>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</si>
  <si>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</si>
  <si>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</si>
  <si>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</si>
  <si>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</si>
  <si>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</si>
  <si>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</si>
  <si>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</si>
  <si>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</si>
  <si>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</si>
  <si>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</si>
  <si>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</si>
  <si>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</si>
  <si>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</si>
  <si>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</si>
  <si>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</si>
  <si>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</si>
  <si>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</si>
  <si>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</si>
  <si>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</si>
  <si>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</si>
  <si>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</si>
  <si>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</si>
  <si>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</si>
  <si>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</si>
  <si>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</si>
  <si>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</si>
  <si>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</si>
  <si>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</si>
  <si>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</si>
  <si>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</si>
  <si>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</si>
  <si>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</si>
  <si>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</si>
  <si>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</si>
  <si>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</si>
  <si>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</si>
  <si>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</si>
  <si>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</si>
  <si>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</si>
  <si>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</si>
  <si>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</si>
  <si>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</si>
  <si>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</si>
  <si>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</si>
  <si>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</si>
  <si>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</si>
  <si>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</si>
  <si>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</si>
  <si>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</si>
  <si>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</si>
  <si>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</si>
  <si>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</si>
  <si>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</si>
  <si>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</si>
  <si>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</si>
  <si>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</si>
  <si>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</si>
  <si>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</si>
  <si>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</si>
  <si>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</si>
  <si>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</si>
  <si>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</si>
  <si>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</si>
  <si>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</si>
  <si>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</si>
  <si>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</si>
  <si>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</si>
  <si>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</si>
  <si>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</si>
  <si>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</si>
  <si>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</si>
  <si>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</si>
  <si>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</si>
  <si>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</si>
  <si>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</si>
  <si>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</si>
  <si>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</si>
  <si>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</si>
  <si>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</si>
  <si>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</si>
  <si>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</si>
  <si>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</si>
  <si>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</si>
  <si>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</si>
  <si>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</si>
  <si>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</si>
  <si>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</si>
  <si>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</si>
  <si>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</si>
  <si>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</si>
  <si>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</si>
  <si>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</si>
  <si>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</si>
  <si>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</si>
  <si>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</si>
  <si>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</si>
  <si>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</si>
  <si>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</si>
  <si>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</si>
  <si>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</si>
  <si>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</si>
  <si>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</si>
  <si>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</si>
  <si>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</si>
  <si>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</si>
  <si>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</si>
  <si>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</si>
  <si>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</si>
  <si>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</si>
  <si>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</si>
  <si>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</si>
  <si>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</si>
  <si>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</si>
  <si>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</si>
  <si>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</si>
  <si>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</si>
  <si>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</si>
  <si>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</si>
  <si>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</si>
  <si>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</si>
  <si>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</si>
  <si>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</si>
  <si>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</si>
  <si>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</si>
  <si>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</si>
  <si>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</si>
  <si>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</si>
  <si>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</si>
  <si>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</si>
  <si>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</si>
  <si>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</si>
  <si>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</si>
  <si>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</si>
  <si>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</si>
  <si>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</si>
  <si>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</si>
  <si>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</si>
  <si>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</si>
  <si>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</si>
  <si>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</si>
  <si>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</si>
  <si>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</si>
  <si>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</si>
  <si>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</si>
  <si>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</si>
  <si>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</si>
  <si>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</si>
  <si>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</si>
  <si>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</si>
  <si>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</si>
  <si>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</si>
  <si>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</si>
  <si>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</si>
  <si>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</si>
  <si>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</si>
  <si>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</si>
  <si>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</si>
  <si>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</si>
  <si>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</si>
  <si>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</si>
  <si>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</si>
  <si>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</si>
  <si>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</si>
  <si>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</si>
  <si>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</si>
  <si>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</si>
  <si>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</si>
  <si>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</si>
  <si>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</si>
  <si>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</si>
  <si>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</si>
  <si>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</si>
  <si>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</si>
  <si>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</si>
  <si>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</si>
  <si>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</si>
  <si>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</si>
  <si>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</si>
  <si>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</si>
  <si>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</si>
  <si>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</si>
  <si>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</si>
  <si>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</si>
  <si>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</si>
  <si>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</si>
  <si>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</si>
  <si>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</si>
  <si>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</si>
  <si>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</si>
  <si>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</si>
  <si>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</si>
  <si>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</si>
  <si>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</si>
  <si>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</si>
  <si>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</si>
  <si>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</si>
  <si>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</si>
  <si>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</si>
  <si>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</si>
  <si>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</si>
  <si>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</si>
  <si>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</si>
  <si>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</si>
  <si>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</si>
  <si>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</si>
  <si>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</si>
  <si>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</si>
  <si>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</si>
  <si>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</si>
  <si>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</si>
  <si>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</si>
  <si>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</si>
  <si>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</si>
  <si>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</si>
  <si>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</si>
  <si>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</si>
  <si>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</si>
  <si>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</si>
  <si>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</si>
  <si>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</si>
  <si>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</si>
  <si>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</si>
  <si>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</si>
  <si>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</si>
  <si>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</si>
  <si>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</si>
  <si>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</si>
  <si>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</si>
  <si>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</si>
  <si>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</si>
  <si>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</si>
  <si>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</si>
  <si>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</si>
  <si>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</si>
  <si>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</si>
  <si>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</si>
  <si>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</si>
  <si>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</si>
  <si>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</si>
  <si>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</si>
  <si>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</si>
  <si>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</si>
  <si>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</si>
  <si>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</si>
  <si>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</si>
  <si>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</si>
  <si>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</si>
  <si>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</si>
  <si>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</si>
  <si>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</si>
  <si>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</si>
  <si>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</si>
  <si>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</si>
  <si>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</si>
  <si>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</si>
  <si>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</si>
  <si>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</si>
  <si>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</si>
  <si>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</si>
  <si>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</si>
  <si>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</si>
  <si>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</si>
  <si>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</si>
  <si>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</si>
  <si>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</si>
  <si>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</si>
  <si>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</si>
  <si>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</si>
  <si>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</si>
  <si>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</si>
  <si>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</si>
  <si>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</si>
  <si>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</si>
  <si>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</si>
  <si>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</si>
  <si>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</si>
  <si>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</si>
  <si>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</si>
  <si>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</si>
  <si>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</si>
  <si>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</si>
  <si>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</si>
  <si>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</si>
  <si>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</si>
  <si>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</si>
  <si>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</si>
  <si>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</si>
  <si>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</si>
  <si>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</si>
  <si>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</si>
  <si>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</si>
  <si>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</si>
  <si>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</si>
  <si>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</si>
  <si>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</si>
  <si>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</si>
  <si>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</si>
  <si>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</si>
  <si>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</si>
  <si>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</si>
  <si>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</si>
  <si>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</si>
  <si>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</si>
  <si>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</si>
  <si>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</si>
  <si>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</si>
  <si>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</si>
  <si>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</si>
  <si>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</si>
  <si>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</si>
  <si>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</si>
  <si>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</si>
  <si>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</si>
  <si>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</si>
  <si>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</si>
  <si>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</si>
  <si>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</si>
  <si>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</si>
  <si>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</si>
  <si>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</si>
  <si>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</si>
  <si>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</si>
  <si>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</si>
  <si>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</si>
  <si>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</si>
  <si>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</si>
  <si>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</si>
  <si>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</si>
  <si>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</si>
  <si>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</si>
  <si>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</si>
  <si>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</si>
  <si>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</si>
  <si>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</si>
  <si>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</si>
  <si>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</si>
  <si>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</si>
  <si>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</si>
  <si>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</si>
  <si>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</si>
  <si>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</si>
  <si>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</si>
  <si>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</si>
  <si>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</si>
  <si>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</si>
  <si>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</si>
  <si>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</si>
  <si>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</si>
  <si>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</si>
  <si>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</si>
  <si>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</si>
  <si>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</si>
  <si>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</si>
  <si>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</si>
  <si>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</si>
  <si>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</si>
  <si>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</si>
  <si>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</si>
  <si>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</si>
  <si>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</si>
  <si>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</si>
  <si>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</si>
  <si>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</si>
  <si>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</si>
  <si>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</si>
  <si>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</si>
  <si>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</si>
  <si>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</si>
  <si>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</si>
  <si>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</si>
  <si>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</si>
  <si>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</si>
  <si>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</si>
  <si>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</si>
  <si>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</si>
  <si>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</si>
  <si>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</si>
  <si>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</si>
  <si>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</si>
  <si>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</si>
  <si>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</si>
  <si>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</si>
  <si>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</si>
  <si>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</si>
  <si>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</si>
  <si>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</si>
  <si>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</si>
  <si>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</si>
  <si>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</si>
  <si>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</si>
  <si>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</si>
  <si>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</si>
  <si>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</si>
  <si>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</si>
  <si>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</si>
  <si>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</si>
  <si>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</si>
  <si>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</si>
  <si>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</si>
  <si>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</si>
  <si>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</si>
  <si>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</si>
  <si>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</si>
  <si>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</si>
  <si>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</si>
  <si>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</si>
  <si>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</si>
  <si>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</si>
  <si>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</si>
  <si>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</si>
  <si>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</si>
  <si>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</si>
  <si>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</si>
  <si>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</si>
  <si>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</si>
  <si>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</si>
  <si>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</si>
  <si>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</si>
  <si>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</si>
  <si>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</si>
  <si>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</si>
  <si>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</si>
  <si>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</si>
  <si>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</si>
  <si>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</si>
  <si>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</si>
  <si>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</si>
  <si>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</si>
  <si>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</si>
  <si>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</si>
  <si>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</si>
  <si>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</si>
  <si>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</si>
  <si>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</si>
  <si>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</si>
  <si>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</si>
  <si>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</si>
  <si>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</si>
  <si>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</si>
  <si>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</si>
  <si>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</si>
  <si>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</si>
  <si>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</si>
  <si>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</si>
  <si>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</si>
  <si>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</si>
  <si>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</si>
  <si>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</si>
  <si>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</si>
  <si>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</si>
  <si>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</si>
  <si>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</si>
  <si>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</si>
  <si>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</si>
  <si>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</si>
  <si>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</si>
  <si>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</si>
  <si>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</si>
  <si>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</si>
  <si>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</si>
  <si>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</si>
  <si>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</si>
  <si>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</si>
  <si>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</si>
  <si>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</si>
  <si>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</si>
  <si>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</si>
  <si>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</si>
  <si>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</si>
  <si>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</si>
  <si>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</si>
  <si>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</si>
  <si>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</si>
  <si>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</si>
  <si>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</si>
  <si>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</si>
  <si>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</si>
  <si>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</si>
  <si>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</si>
  <si>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</si>
  <si>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</si>
  <si>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</si>
  <si>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</si>
  <si>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</si>
  <si>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</si>
  <si>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</si>
  <si>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</si>
  <si>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</si>
  <si>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</si>
  <si>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</si>
  <si>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</si>
  <si>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</si>
  <si>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</si>
  <si>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</si>
  <si>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</si>
  <si>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</si>
  <si>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</si>
  <si>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</si>
  <si>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</si>
  <si>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</si>
  <si>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</si>
  <si>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</si>
  <si>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</si>
  <si>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</si>
  <si>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</si>
  <si>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</si>
  <si>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</si>
  <si>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</si>
  <si>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</si>
  <si>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</si>
  <si>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</si>
  <si>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</si>
  <si>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</si>
  <si>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</si>
  <si>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</si>
  <si>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</si>
  <si>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</si>
  <si>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</si>
  <si>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</si>
  <si>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</si>
  <si>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</si>
  <si>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</si>
  <si>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</si>
  <si>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</si>
  <si>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</si>
  <si>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</si>
  <si>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</si>
  <si>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</si>
  <si>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</si>
  <si>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</si>
  <si>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</si>
  <si>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</si>
  <si>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</si>
  <si>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</si>
  <si>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</si>
  <si>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</si>
  <si>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</si>
  <si>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</si>
  <si>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</si>
  <si>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</si>
  <si>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</si>
  <si>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</si>
  <si>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</si>
  <si>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</si>
  <si>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</si>
  <si>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</si>
  <si>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</si>
  <si>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</si>
  <si>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</si>
  <si>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</si>
  <si>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</si>
  <si>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</si>
  <si>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</si>
  <si>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</si>
  <si>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</si>
  <si>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</si>
  <si>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</si>
  <si>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</si>
  <si>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</si>
  <si>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</si>
  <si>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</si>
  <si>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</si>
  <si>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</si>
  <si>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</si>
  <si>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</si>
  <si>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</si>
  <si>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</si>
  <si>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</si>
  <si>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</si>
  <si>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</si>
  <si>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</si>
  <si>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</si>
  <si>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</si>
  <si>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</si>
  <si>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</si>
  <si>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</si>
  <si>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</si>
  <si>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</si>
  <si>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</si>
  <si>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</si>
  <si>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</si>
  <si>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</si>
  <si>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</si>
  <si>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</si>
  <si>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</si>
  <si>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</si>
  <si>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</si>
  <si>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</si>
  <si>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</si>
  <si>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</si>
  <si>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</si>
  <si>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</si>
  <si>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</si>
  <si>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</si>
  <si>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</si>
  <si>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</si>
  <si>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</si>
  <si>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</si>
  <si>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</si>
  <si>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</si>
  <si>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</si>
  <si>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</si>
  <si>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</si>
  <si>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</si>
  <si>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</si>
  <si>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</si>
  <si>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</si>
  <si>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</si>
  <si>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</si>
  <si>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</si>
  <si>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</si>
  <si>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</si>
  <si>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</si>
  <si>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</si>
  <si>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</si>
  <si>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</si>
  <si>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</si>
  <si>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</si>
  <si>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</si>
  <si>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</si>
  <si>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</si>
  <si>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</si>
  <si>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</si>
  <si>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</si>
  <si>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</si>
  <si>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</si>
  <si>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</si>
  <si>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</si>
  <si>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</si>
  <si>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</si>
  <si>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</si>
  <si>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</si>
  <si>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</si>
  <si>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</si>
  <si>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</si>
  <si>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</si>
  <si>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</si>
  <si>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</si>
  <si>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</si>
  <si>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</si>
  <si>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</si>
  <si>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</si>
  <si>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</si>
  <si>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</si>
  <si>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</si>
  <si>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</si>
  <si>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</si>
  <si>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</si>
  <si>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</si>
  <si>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</si>
  <si>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</si>
  <si>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</si>
  <si>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</si>
  <si>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</si>
  <si>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</si>
  <si>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</si>
  <si>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</si>
  <si>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</si>
  <si>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</si>
  <si>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</si>
  <si>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</si>
  <si>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</si>
  <si>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</si>
  <si>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</si>
  <si>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</si>
  <si>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</si>
  <si>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</si>
  <si>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</si>
  <si>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</si>
  <si>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</si>
  <si>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</si>
  <si>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</si>
  <si>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</si>
  <si>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</si>
  <si>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</si>
  <si>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</si>
  <si>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</si>
  <si>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</si>
  <si>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</si>
  <si>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</si>
  <si>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</si>
  <si>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</si>
  <si>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</si>
  <si>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</si>
  <si>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</si>
  <si>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</si>
  <si>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</si>
  <si>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</si>
  <si>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</si>
  <si>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</si>
  <si>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</si>
  <si>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</si>
  <si>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</si>
  <si>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</si>
  <si>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</si>
  <si>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</si>
  <si>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</si>
  <si>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</si>
  <si>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</si>
  <si>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</si>
  <si>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</si>
  <si>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</si>
  <si>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</si>
  <si>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</si>
  <si>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</si>
  <si>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</si>
  <si>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</si>
  <si>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</si>
  <si>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</si>
  <si>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</si>
  <si>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</si>
  <si>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</si>
  <si>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</si>
  <si>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</si>
  <si>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</si>
  <si>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</si>
  <si>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</si>
  <si>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</si>
  <si>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</si>
  <si>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</si>
  <si>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</si>
  <si>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</si>
  <si>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</si>
  <si>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</si>
  <si>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</si>
  <si>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</si>
  <si>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</si>
  <si>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</si>
  <si>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</si>
  <si>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</si>
  <si>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</si>
  <si>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</si>
  <si>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</si>
  <si>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</si>
  <si>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</si>
  <si>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</si>
  <si>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</si>
  <si>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</si>
  <si>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</si>
  <si>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</si>
  <si>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</si>
  <si>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</si>
  <si>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</si>
  <si>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</si>
  <si>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</si>
  <si>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</si>
  <si>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</si>
  <si>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</si>
  <si>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</si>
  <si>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</si>
  <si>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</si>
  <si>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</si>
  <si>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</si>
  <si>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</si>
  <si>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</si>
  <si>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</si>
  <si>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</si>
  <si>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</si>
  <si>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</si>
  <si>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</si>
  <si>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</si>
  <si>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</si>
  <si>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</si>
  <si>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</si>
  <si>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</si>
  <si>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</si>
  <si>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</si>
  <si>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</si>
  <si>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</si>
  <si>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</si>
  <si>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</si>
  <si>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</si>
  <si>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</si>
  <si>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</si>
  <si>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</si>
  <si>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</si>
  <si>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</si>
  <si>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</si>
  <si>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</si>
  <si>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</si>
  <si>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</si>
  <si>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</si>
  <si>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</si>
  <si>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</si>
  <si>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</si>
  <si>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</si>
  <si>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</si>
  <si>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</si>
  <si>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</si>
  <si>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</si>
  <si>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</si>
  <si>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</si>
  <si>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</si>
  <si>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</si>
  <si>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</si>
  <si>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</si>
  <si>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</si>
  <si>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</si>
  <si>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</si>
  <si>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</si>
  <si>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</si>
  <si>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</si>
  <si>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</si>
  <si>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</si>
  <si>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</si>
  <si>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</si>
  <si>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</si>
  <si>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</si>
  <si>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</si>
  <si>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</si>
  <si>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</si>
  <si>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</si>
  <si>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</si>
  <si>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</si>
  <si>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</si>
  <si>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</si>
  <si>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</si>
  <si>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</si>
  <si>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</si>
  <si>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</si>
  <si>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</si>
  <si>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</si>
  <si>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</si>
  <si>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</si>
  <si>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</si>
  <si>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</si>
  <si>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</si>
  <si>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</si>
  <si>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</si>
  <si>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</si>
  <si>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</si>
  <si>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</si>
  <si>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</si>
  <si>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</si>
  <si>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</si>
  <si>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</si>
  <si>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</si>
  <si>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</si>
  <si>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</si>
  <si>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</si>
  <si>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</si>
  <si>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</si>
  <si>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</si>
  <si>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</si>
  <si>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</si>
  <si>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</si>
  <si>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</si>
  <si>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</si>
  <si>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</si>
  <si>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</si>
  <si>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</si>
  <si>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</si>
  <si>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</si>
  <si>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</si>
  <si>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</si>
  <si>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</si>
  <si>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</si>
  <si>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</si>
  <si>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</si>
  <si>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</si>
  <si>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</si>
  <si>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</si>
  <si>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</si>
  <si>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</si>
  <si>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</si>
  <si>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</si>
  <si>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</si>
  <si>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</si>
  <si>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</si>
  <si>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</si>
  <si>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</si>
  <si>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</si>
  <si>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</si>
  <si>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</si>
  <si>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</si>
  <si>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</si>
  <si>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</si>
  <si>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</si>
  <si>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</si>
  <si>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</si>
  <si>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</si>
  <si>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</si>
  <si>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</si>
  <si>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</si>
  <si>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</si>
  <si>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</si>
  <si>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</si>
  <si>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</si>
  <si>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</si>
  <si>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</si>
  <si>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</si>
  <si>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</si>
  <si>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</si>
  <si>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</si>
  <si>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</si>
  <si>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</si>
  <si>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</si>
  <si>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</si>
  <si>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</si>
  <si>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</si>
  <si>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</si>
  <si>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</si>
  <si>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</si>
  <si>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</si>
  <si>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</si>
  <si>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</si>
  <si>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</si>
  <si>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</si>
  <si>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</si>
  <si>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</si>
  <si>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</si>
  <si>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</si>
  <si>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</si>
  <si>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</si>
  <si>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</si>
  <si>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</si>
  <si>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</si>
  <si>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</si>
  <si>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</si>
  <si>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</si>
  <si>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</si>
  <si>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</si>
  <si>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</si>
  <si>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</si>
  <si>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</si>
  <si>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</si>
  <si>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</si>
  <si>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</si>
  <si>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</si>
  <si>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</si>
  <si>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</si>
  <si>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</si>
  <si>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</si>
  <si>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</si>
  <si>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</si>
  <si>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</si>
  <si>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</si>
  <si>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</si>
  <si>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</si>
  <si>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</si>
  <si>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</si>
  <si>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</si>
  <si>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</si>
  <si>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</si>
  <si>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</si>
  <si>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</si>
  <si>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</si>
  <si>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</si>
  <si>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</si>
  <si>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</si>
  <si>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</si>
  <si>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</si>
  <si>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</si>
  <si>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</si>
  <si>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</si>
  <si>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</si>
  <si>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</si>
  <si>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</si>
  <si>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</si>
  <si>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</si>
  <si>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</si>
  <si>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</si>
  <si>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</si>
  <si>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</si>
  <si>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</si>
  <si>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</si>
  <si>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</si>
  <si>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</si>
  <si>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</si>
  <si>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</si>
  <si>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</si>
  <si>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</si>
  <si>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</si>
  <si>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</si>
  <si>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</si>
  <si>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</si>
  <si>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</si>
  <si>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</si>
  <si>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</si>
  <si>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</si>
  <si>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</si>
  <si>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</si>
  <si>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</si>
  <si>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</si>
  <si>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</si>
  <si>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</si>
  <si>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</si>
  <si>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</si>
  <si>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</si>
  <si>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</si>
  <si>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</si>
  <si>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</si>
  <si>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</si>
  <si>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</si>
  <si>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</si>
  <si>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</si>
  <si>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</si>
  <si>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</si>
  <si>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</si>
  <si>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</si>
  <si>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</si>
  <si>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</si>
  <si>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</si>
  <si>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</si>
  <si>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</si>
  <si>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</si>
  <si>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</si>
  <si>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</si>
  <si>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</si>
  <si>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</si>
  <si>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</si>
  <si>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</si>
  <si>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</si>
  <si>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</si>
  <si>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</si>
  <si>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</si>
  <si>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</si>
  <si>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</si>
  <si>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</si>
  <si>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</si>
  <si>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</si>
  <si>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</si>
  <si>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</si>
  <si>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</si>
  <si>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</si>
  <si>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</si>
  <si>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</si>
  <si>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</si>
  <si>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</si>
  <si>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</si>
  <si>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</si>
  <si>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</si>
  <si>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</si>
  <si>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</si>
  <si>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</si>
  <si>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</si>
  <si>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</si>
  <si>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</si>
  <si>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</si>
  <si>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</si>
  <si>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</si>
  <si>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</si>
  <si>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</si>
  <si>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</si>
  <si>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</si>
  <si>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</si>
  <si>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</si>
  <si>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</si>
  <si>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</si>
  <si>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</si>
  <si>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</si>
  <si>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</si>
  <si>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</si>
  <si>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</si>
  <si>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</si>
  <si>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</si>
  <si>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</si>
  <si>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</si>
  <si>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</si>
  <si>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</si>
  <si>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</si>
  <si>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</si>
  <si>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</si>
  <si>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</si>
  <si>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</si>
  <si>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</si>
  <si>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</si>
  <si>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</si>
  <si>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</si>
  <si>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</si>
  <si>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</si>
  <si>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</si>
  <si>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</si>
  <si>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</si>
  <si>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</si>
  <si>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</si>
  <si>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</si>
  <si>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</si>
  <si>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</si>
  <si>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</si>
  <si>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</si>
  <si>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</si>
  <si>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</si>
  <si>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</si>
  <si>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</si>
  <si>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</si>
  <si>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</si>
  <si>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</si>
  <si>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</si>
  <si>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</si>
  <si>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</si>
  <si>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</si>
  <si>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</si>
  <si>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</si>
  <si>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</si>
  <si>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</si>
  <si>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</si>
  <si>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</si>
  <si>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</si>
  <si>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</si>
  <si>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</si>
  <si>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</si>
  <si>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</si>
  <si>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</si>
  <si>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</si>
  <si>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</si>
  <si>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</si>
  <si>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</si>
  <si>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</si>
  <si>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</si>
  <si>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</si>
  <si>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</si>
  <si>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</si>
  <si>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</si>
  <si>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</si>
  <si>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</si>
  <si>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</si>
  <si>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</si>
  <si>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</si>
  <si>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</si>
  <si>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</si>
  <si>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</si>
  <si>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</si>
  <si>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</si>
  <si>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</si>
  <si>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</si>
  <si>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</si>
  <si>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</si>
  <si>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</si>
  <si>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</si>
  <si>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</si>
  <si>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</si>
  <si>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</si>
  <si>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</si>
  <si>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</si>
  <si>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</si>
  <si>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</si>
  <si>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</si>
  <si>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</si>
  <si>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</si>
  <si>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</si>
  <si>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</si>
  <si>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</si>
  <si>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</si>
  <si>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</si>
  <si>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</si>
  <si>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</si>
  <si>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</si>
  <si>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</si>
  <si>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</si>
  <si>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</si>
  <si>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</si>
  <si>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</si>
  <si>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</si>
  <si>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</si>
  <si>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</si>
  <si>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</si>
  <si>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</si>
  <si>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</si>
  <si>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</si>
  <si>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</si>
  <si>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</si>
  <si>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</si>
  <si>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</si>
  <si>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</si>
  <si>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</si>
  <si>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</si>
  <si>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</si>
  <si>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</si>
  <si>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</si>
  <si>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</si>
  <si>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</si>
  <si>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</si>
  <si>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</si>
  <si>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</si>
  <si>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</si>
  <si>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</si>
  <si>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</si>
  <si>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</si>
  <si>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</si>
  <si>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</si>
  <si>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</si>
  <si>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</si>
  <si>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</si>
  <si>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</si>
  <si>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</si>
  <si>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</si>
  <si>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</si>
  <si>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</si>
  <si>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</si>
  <si>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</si>
  <si>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</si>
  <si>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</si>
  <si>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</si>
  <si>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</si>
  <si>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</si>
  <si>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</si>
  <si>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</si>
  <si>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</si>
  <si>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</si>
  <si>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</si>
  <si>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</si>
  <si>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</si>
  <si>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</si>
  <si>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</si>
  <si>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</si>
  <si>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</si>
  <si>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</si>
  <si>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</si>
  <si>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</si>
  <si>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</si>
  <si>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</si>
  <si>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</si>
  <si>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</si>
  <si>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</si>
  <si>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</si>
  <si>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</si>
  <si>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</si>
  <si>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</si>
  <si>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</si>
  <si>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</si>
  <si>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</si>
  <si>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</si>
  <si>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</si>
  <si>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</si>
  <si>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</si>
  <si>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</si>
  <si>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</si>
  <si>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</si>
  <si>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</si>
  <si>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</si>
  <si>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</si>
  <si>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</si>
  <si>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</si>
  <si>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</si>
  <si>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</si>
  <si>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</si>
  <si>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</si>
  <si>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</si>
  <si>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</si>
  <si>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</si>
  <si>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</si>
  <si>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</si>
  <si>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</si>
  <si>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</si>
  <si>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</si>
  <si>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</si>
  <si>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</si>
  <si>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</si>
  <si>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</si>
  <si>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</si>
  <si>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</si>
  <si>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</si>
  <si>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</si>
  <si>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</si>
  <si>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</si>
  <si>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</si>
  <si>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</si>
  <si>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</si>
  <si>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</si>
  <si>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</si>
  <si>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</si>
  <si>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</si>
  <si>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</si>
  <si>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</si>
  <si>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</si>
  <si>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</si>
  <si>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</si>
  <si>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</si>
  <si>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</si>
  <si>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</si>
  <si>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</si>
  <si>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</si>
  <si>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</si>
  <si>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</si>
  <si>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</si>
  <si>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</si>
  <si>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</si>
  <si>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</si>
  <si>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</si>
  <si>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</si>
  <si>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</si>
  <si>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</si>
  <si>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</si>
  <si>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</si>
  <si>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</si>
  <si>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</si>
  <si>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</si>
  <si>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</si>
  <si>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</si>
  <si>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</si>
  <si>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</si>
  <si>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</si>
  <si>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</si>
  <si>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</si>
  <si>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</si>
  <si>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</si>
  <si>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</si>
  <si>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</si>
  <si>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</si>
  <si>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</si>
  <si>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</si>
  <si>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</si>
  <si>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</si>
  <si>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</si>
  <si>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</si>
  <si>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</si>
  <si>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</si>
  <si>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</si>
  <si>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</si>
  <si>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</si>
  <si>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</si>
  <si>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</si>
  <si>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</si>
  <si>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</si>
  <si>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</si>
  <si>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</si>
  <si>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</si>
  <si>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</si>
  <si>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</si>
  <si>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</si>
  <si>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</si>
  <si>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</si>
  <si>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</si>
  <si>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</si>
  <si>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</si>
  <si>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</si>
  <si>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</si>
  <si>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</si>
  <si>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</si>
  <si>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</si>
  <si>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</si>
  <si>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</si>
  <si>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</si>
  <si>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</si>
  <si>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</si>
  <si>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</si>
  <si>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</si>
  <si>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</si>
  <si>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</si>
  <si>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</si>
  <si>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</si>
  <si>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</si>
  <si>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</si>
  <si>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</si>
  <si>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</si>
  <si>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</si>
  <si>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</si>
  <si>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</si>
  <si>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</si>
  <si>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</si>
  <si>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</si>
  <si>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</si>
  <si>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</si>
  <si>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</si>
  <si>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</si>
  <si>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</si>
  <si>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</si>
  <si>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</si>
  <si>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</si>
  <si>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</si>
  <si>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</si>
  <si>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</si>
  <si>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</si>
  <si>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</si>
  <si>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</si>
  <si>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</si>
  <si>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</si>
  <si>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</si>
  <si>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</si>
  <si>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</si>
  <si>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</si>
  <si>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</si>
  <si>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</si>
  <si>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</si>
  <si>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</si>
  <si>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</si>
  <si>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</si>
  <si>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</si>
  <si>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</si>
  <si>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</si>
  <si>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</si>
  <si>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</si>
  <si>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</si>
  <si>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</si>
  <si>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</si>
  <si>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</si>
  <si>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</si>
  <si>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</si>
  <si>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</si>
  <si>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</si>
  <si>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</si>
  <si>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</si>
  <si>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</si>
  <si>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</si>
  <si>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</si>
  <si>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</si>
  <si>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</si>
  <si>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</si>
  <si>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</si>
  <si>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</si>
  <si>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</si>
  <si>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</si>
  <si>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</si>
  <si>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</si>
  <si>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</si>
  <si>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</si>
  <si>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</si>
  <si>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</si>
  <si>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</si>
  <si>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</si>
  <si>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</si>
  <si>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</si>
  <si>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</si>
  <si>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</si>
  <si>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</si>
  <si>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</si>
  <si>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</si>
  <si>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</si>
  <si>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</si>
  <si>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</si>
  <si>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</si>
  <si>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</si>
  <si>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</si>
  <si>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</si>
  <si>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</si>
  <si>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</si>
  <si>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</si>
  <si>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</si>
  <si>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</si>
  <si>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</si>
  <si>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</si>
  <si>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</si>
  <si>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</si>
  <si>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</si>
  <si>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</si>
  <si>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</si>
  <si>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</si>
  <si>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</si>
  <si>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</si>
  <si>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</si>
  <si>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</si>
  <si>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</si>
  <si>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</si>
  <si>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</si>
  <si>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</si>
  <si>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</si>
  <si>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</si>
  <si>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</si>
  <si>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</si>
  <si>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</si>
  <si>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</si>
  <si>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</si>
  <si>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</si>
  <si>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</si>
  <si>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</si>
  <si>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</si>
  <si>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</si>
  <si>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</si>
  <si>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</si>
  <si>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</si>
  <si>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</si>
  <si>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</si>
  <si>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</si>
  <si>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</si>
  <si>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</si>
  <si>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</si>
  <si>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</si>
  <si>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</si>
  <si>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</si>
  <si>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</si>
  <si>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</si>
  <si>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</si>
  <si>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</si>
  <si>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</si>
  <si>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</si>
  <si>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</si>
  <si>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</si>
  <si>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</si>
  <si>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</si>
  <si>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</si>
  <si>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</si>
  <si>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</si>
  <si>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</si>
  <si>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</si>
  <si>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</si>
  <si>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</si>
  <si>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</si>
  <si>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</si>
  <si>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</si>
  <si>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</si>
  <si>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</si>
  <si>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</si>
  <si>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</si>
  <si>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</si>
  <si>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</si>
  <si>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</si>
  <si>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</si>
  <si>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</si>
  <si>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</si>
  <si>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</si>
  <si>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</si>
  <si>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</si>
  <si>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</si>
  <si>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</si>
  <si>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</si>
  <si>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</si>
  <si>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</si>
  <si>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</si>
  <si>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</si>
  <si>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</si>
  <si>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</si>
  <si>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</si>
  <si>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</si>
  <si>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</si>
  <si>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</si>
  <si>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</si>
  <si>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</si>
  <si>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</si>
  <si>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</si>
  <si>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</si>
  <si>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</si>
  <si>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</si>
  <si>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</si>
  <si>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</si>
  <si>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</si>
  <si>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</si>
  <si>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</si>
  <si>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</si>
  <si>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</si>
  <si>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</si>
  <si>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</si>
  <si>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</si>
  <si>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</si>
  <si>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</si>
  <si>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</si>
  <si>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</si>
  <si>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</si>
  <si>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</si>
  <si>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</si>
  <si>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</si>
  <si>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</si>
  <si>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</si>
  <si>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</si>
  <si>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</si>
  <si>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</si>
  <si>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</si>
  <si>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</si>
  <si>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</si>
  <si>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</si>
  <si>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</si>
  <si>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</si>
  <si>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</si>
  <si>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</si>
  <si>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</si>
  <si>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</si>
  <si>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</si>
  <si>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</si>
  <si>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</si>
  <si>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</si>
  <si>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</si>
  <si>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</si>
  <si>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</si>
  <si>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</si>
  <si>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</si>
  <si>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</si>
  <si>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</si>
  <si>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</si>
  <si>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</si>
  <si>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</si>
  <si>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</si>
  <si>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</si>
  <si>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</si>
  <si>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</si>
  <si>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</si>
  <si>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</si>
  <si>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</si>
  <si>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</si>
  <si>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</si>
  <si>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</si>
  <si>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</si>
  <si>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</si>
  <si>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</si>
  <si>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</si>
  <si>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</si>
  <si>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</si>
  <si>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</si>
  <si>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</si>
  <si>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</si>
  <si>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</si>
  <si>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</si>
  <si>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</si>
  <si>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</si>
  <si>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</si>
  <si>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</si>
  <si>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</si>
  <si>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</si>
  <si>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</si>
  <si>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</si>
  <si>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</si>
  <si>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</si>
  <si>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</si>
  <si>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</si>
  <si>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</si>
  <si>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</si>
  <si>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</si>
  <si>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</si>
  <si>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</si>
  <si>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</si>
  <si>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</si>
  <si>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</si>
  <si>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</si>
  <si>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</si>
  <si>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</si>
  <si>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</si>
  <si>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</si>
  <si>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</si>
  <si>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</si>
  <si>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</si>
  <si>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</si>
  <si>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</si>
  <si>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</si>
  <si>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</si>
  <si>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</si>
  <si>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</si>
  <si>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</si>
  <si>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</si>
  <si>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</si>
  <si>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</si>
  <si>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</si>
  <si>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</si>
  <si>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</si>
  <si>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</si>
  <si>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</si>
  <si>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</si>
  <si>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</si>
  <si>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</si>
  <si>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</si>
  <si>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</si>
  <si>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</si>
  <si>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</si>
  <si>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</si>
  <si>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</si>
  <si>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</si>
  <si>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</si>
  <si>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</si>
  <si>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</si>
  <si>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</si>
  <si>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</si>
  <si>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</si>
  <si>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</si>
  <si>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</si>
  <si>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</si>
  <si>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</si>
  <si>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</si>
  <si>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</si>
  <si>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</si>
  <si>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</si>
  <si>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</si>
  <si>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</si>
  <si>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</si>
  <si>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</si>
  <si>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</si>
  <si>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</si>
  <si>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</si>
  <si>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</si>
  <si>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</si>
  <si>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</si>
  <si>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</si>
  <si>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</si>
  <si>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</si>
  <si>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</si>
  <si>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</si>
  <si>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</si>
  <si>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</si>
  <si>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</si>
  <si>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</si>
  <si>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</si>
  <si>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</si>
  <si>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</si>
  <si>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</si>
  <si>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</si>
  <si>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</si>
  <si>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</si>
  <si>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</si>
  <si>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</si>
  <si>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</si>
  <si>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</si>
  <si>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</si>
  <si>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</si>
  <si>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</si>
  <si>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</si>
  <si>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</si>
  <si>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</si>
  <si>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</si>
  <si>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</si>
  <si>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</si>
  <si>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</si>
  <si>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</si>
  <si>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</si>
  <si>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</si>
  <si>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</si>
  <si>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</si>
  <si>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</si>
  <si>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</si>
  <si>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</si>
  <si>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</si>
  <si>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</si>
  <si>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</si>
  <si>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</si>
  <si>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</si>
  <si>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</si>
  <si>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</si>
  <si>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</si>
  <si>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</si>
  <si>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</si>
  <si>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</si>
  <si>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</si>
  <si>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</si>
  <si>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</si>
  <si>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</si>
  <si>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</si>
  <si>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</si>
  <si>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</si>
  <si>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</si>
  <si>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</si>
  <si>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</si>
  <si>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</si>
  <si>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</si>
  <si>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</si>
  <si>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</si>
  <si>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</si>
  <si>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</si>
  <si>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</si>
  <si>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</si>
  <si>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</si>
  <si>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</si>
  <si>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</si>
  <si>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</si>
  <si>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</si>
  <si>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</si>
  <si>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</si>
  <si>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</si>
  <si>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</si>
  <si>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</si>
  <si>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</si>
  <si>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</si>
  <si>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</si>
  <si>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</si>
  <si>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</si>
  <si>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</si>
  <si>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</si>
  <si>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</si>
  <si>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</si>
  <si>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</si>
  <si>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</si>
  <si>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</si>
  <si>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</si>
  <si>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</si>
  <si>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</si>
  <si>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</si>
  <si>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</si>
  <si>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</si>
  <si>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</si>
  <si>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</si>
  <si>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</si>
  <si>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</si>
  <si>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</si>
  <si>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</si>
  <si>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</si>
  <si>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</si>
  <si>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</si>
  <si>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</si>
  <si>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</si>
  <si>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</si>
  <si>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</si>
  <si>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</si>
  <si>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</si>
  <si>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</si>
  <si>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</si>
  <si>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</si>
  <si>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</si>
  <si>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</si>
  <si>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</si>
  <si>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</si>
  <si>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</si>
  <si>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</si>
  <si>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</si>
  <si>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</si>
  <si>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</si>
  <si>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</si>
  <si>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</si>
  <si>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</si>
  <si>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</si>
  <si>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</si>
  <si>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</si>
  <si>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</si>
  <si>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</si>
  <si>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</si>
  <si>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</si>
  <si>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</si>
  <si>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</si>
  <si>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</si>
  <si>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</si>
  <si>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</si>
  <si>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</si>
  <si>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</si>
  <si>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</si>
  <si>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</si>
  <si>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</si>
  <si>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</si>
  <si>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</si>
  <si>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</si>
  <si>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</si>
  <si>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</si>
  <si>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</si>
  <si>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</si>
  <si>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</si>
  <si>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</si>
  <si>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</si>
  <si>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</si>
  <si>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</si>
  <si>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</si>
  <si>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</si>
  <si>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</si>
  <si>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</si>
  <si>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</si>
  <si>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</si>
  <si>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</si>
  <si>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</si>
  <si>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</si>
  <si>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</si>
  <si>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</si>
  <si>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</si>
  <si>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</si>
  <si>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</si>
  <si>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</si>
  <si>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</si>
  <si>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</si>
  <si>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</si>
  <si>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</si>
  <si>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</si>
  <si>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</si>
  <si>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</si>
  <si>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</si>
  <si>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</si>
  <si>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</si>
  <si>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</si>
  <si>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</si>
  <si>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</si>
  <si>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</si>
  <si>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</si>
  <si>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</si>
  <si>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</si>
  <si>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</si>
  <si>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</si>
  <si>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</si>
  <si>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</si>
  <si>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</si>
  <si>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</si>
  <si>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</si>
  <si>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</si>
  <si>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</si>
  <si>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</si>
  <si>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</si>
  <si>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</si>
  <si>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</si>
  <si>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</si>
  <si>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</si>
  <si>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</si>
  <si>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</si>
  <si>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</si>
  <si>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</si>
  <si>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</si>
  <si>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</si>
  <si>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</si>
  <si>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</si>
  <si>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</si>
  <si>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</si>
  <si>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</si>
  <si>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</si>
  <si>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</si>
  <si>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</si>
  <si>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</si>
  <si>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</si>
  <si>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</si>
  <si>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</si>
  <si>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</si>
  <si>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</si>
  <si>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</si>
  <si>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</si>
  <si>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</si>
  <si>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</si>
  <si>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</si>
  <si>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</si>
  <si>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</si>
  <si>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</si>
  <si>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</si>
  <si>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</si>
  <si>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</si>
  <si>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</si>
  <si>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</si>
  <si>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</si>
  <si>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</si>
  <si>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</si>
  <si>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</si>
  <si>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</si>
  <si>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</si>
  <si>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</si>
  <si>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</si>
  <si>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</si>
  <si>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</si>
  <si>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</si>
  <si>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</si>
  <si>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</si>
  <si>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</si>
  <si>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</si>
  <si>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</si>
  <si>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</si>
  <si>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</si>
  <si>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</si>
  <si>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</si>
  <si>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</si>
  <si>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</si>
  <si>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</si>
  <si>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</si>
  <si>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</si>
  <si>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</si>
  <si>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</si>
  <si>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</si>
  <si>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</si>
  <si>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</si>
  <si>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</si>
  <si>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</si>
  <si>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</si>
  <si>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</si>
  <si>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</si>
  <si>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</si>
  <si>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</si>
  <si>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</si>
  <si>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</si>
  <si>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</si>
  <si>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</si>
  <si>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</si>
  <si>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</si>
  <si>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</si>
  <si>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</si>
  <si>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</si>
  <si>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</si>
  <si>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</si>
  <si>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</si>
  <si>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</si>
  <si>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</si>
  <si>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</si>
  <si>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</si>
  <si>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</si>
  <si>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</si>
  <si>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</si>
  <si>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</si>
  <si>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</si>
  <si>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</si>
  <si>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</si>
  <si>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</si>
  <si>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</si>
  <si>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</si>
  <si>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</si>
  <si>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</si>
  <si>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</si>
  <si>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</si>
  <si>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</si>
  <si>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</si>
  <si>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</si>
  <si>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</si>
  <si>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</si>
  <si>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</si>
  <si>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</si>
  <si>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</si>
  <si>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</si>
  <si>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</si>
  <si>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</si>
  <si>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</si>
  <si>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</si>
  <si>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</si>
  <si>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</si>
  <si>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</si>
  <si>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</si>
  <si>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</si>
  <si>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</si>
  <si>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</si>
  <si>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</si>
  <si>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</si>
  <si>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</si>
  <si>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</si>
  <si>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</si>
  <si>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</si>
  <si>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</si>
  <si>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</si>
  <si>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</si>
  <si>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</si>
  <si>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</si>
  <si>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</si>
  <si>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</si>
  <si>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</si>
  <si>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</si>
  <si>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</si>
  <si>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</si>
  <si>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</si>
  <si>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</si>
  <si>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</si>
  <si>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</si>
  <si>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</si>
  <si>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</si>
  <si>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</si>
  <si>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</si>
  <si>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</si>
  <si>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</si>
  <si>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</si>
  <si>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</si>
  <si>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</si>
  <si>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</si>
  <si>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</si>
  <si>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</si>
  <si>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</si>
  <si>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</si>
  <si>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</si>
  <si>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</si>
  <si>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</si>
  <si>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</si>
  <si>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</si>
  <si>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</si>
  <si>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</si>
  <si>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</si>
  <si>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</si>
  <si>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</si>
  <si>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</si>
  <si>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</si>
  <si>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</si>
  <si>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</si>
  <si>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</si>
  <si>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</si>
  <si>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</si>
  <si>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</si>
  <si>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</si>
  <si>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</si>
  <si>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</si>
  <si>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</si>
  <si>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</si>
  <si>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</si>
  <si>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</si>
  <si>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</si>
  <si>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</si>
  <si>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</si>
  <si>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</si>
  <si>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</si>
  <si>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</si>
  <si>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</si>
  <si>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</si>
  <si>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</si>
  <si>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</si>
  <si>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</si>
  <si>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</si>
  <si>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</si>
  <si>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</si>
  <si>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</si>
  <si>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</si>
  <si>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</si>
  <si>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</si>
  <si>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</si>
  <si>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</si>
  <si>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</si>
  <si>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</si>
  <si>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</si>
  <si>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</si>
  <si>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</si>
  <si>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</si>
  <si>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</si>
  <si>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</si>
  <si>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</si>
  <si>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</si>
  <si>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</si>
  <si>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</si>
  <si>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</si>
  <si>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</si>
  <si>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</si>
  <si>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</si>
  <si>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</si>
  <si>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</si>
  <si>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</si>
  <si>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</si>
  <si>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</si>
  <si>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</si>
  <si>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</si>
  <si>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</si>
  <si>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</si>
  <si>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</si>
  <si>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</si>
  <si>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</si>
  <si>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</si>
  <si>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</si>
  <si>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</si>
  <si>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</si>
  <si>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</si>
  <si>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</si>
  <si>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</si>
  <si>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</si>
  <si>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</si>
  <si>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</si>
  <si>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</si>
  <si>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</si>
  <si>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</si>
  <si>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</si>
  <si>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</si>
  <si>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</si>
  <si>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</si>
  <si>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</si>
  <si>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</si>
  <si>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</si>
  <si>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</si>
  <si>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</si>
  <si>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</si>
  <si>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</si>
  <si>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</si>
  <si>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</si>
  <si>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</si>
  <si>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</si>
  <si>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</si>
  <si>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</si>
  <si>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</si>
  <si>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</si>
  <si>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</si>
  <si>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</si>
  <si>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</si>
  <si>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</si>
  <si>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</si>
  <si>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</si>
  <si>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</si>
  <si>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</si>
  <si>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</si>
  <si>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</si>
  <si>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</si>
  <si>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</si>
  <si>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</si>
  <si>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</si>
  <si>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</si>
  <si>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</si>
  <si>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</si>
  <si>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</si>
  <si>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</si>
  <si>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</si>
  <si>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</si>
  <si>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</si>
  <si>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</si>
  <si>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</si>
  <si>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</si>
  <si>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</si>
  <si>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</si>
  <si>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</si>
  <si>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</si>
  <si>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</si>
  <si>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</si>
  <si>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</si>
  <si>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</si>
  <si>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</si>
  <si>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</si>
  <si>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</si>
  <si>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</si>
  <si>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</si>
  <si>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</si>
  <si>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</si>
  <si>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</si>
  <si>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</si>
  <si>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</si>
  <si>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</si>
  <si>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</si>
  <si>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</si>
  <si>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</si>
  <si>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</si>
  <si>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</si>
  <si>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</si>
  <si>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</si>
  <si>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</si>
  <si>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</si>
  <si>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</si>
  <si>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</si>
  <si>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</si>
  <si>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</si>
  <si>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</si>
  <si>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</si>
  <si>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</si>
  <si>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</si>
  <si>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</si>
  <si>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</si>
  <si>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</si>
  <si>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</si>
  <si>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</si>
  <si>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</si>
  <si>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</si>
  <si>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</si>
  <si>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</si>
  <si>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</si>
  <si>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</si>
  <si>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</si>
  <si>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</si>
  <si>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</si>
  <si>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</si>
  <si>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</si>
  <si>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</si>
  <si>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</si>
  <si>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</si>
  <si>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</si>
  <si>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</si>
  <si>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</si>
  <si>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</si>
  <si>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</si>
  <si>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</si>
  <si>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</si>
  <si>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</si>
  <si>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</si>
  <si>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</si>
  <si>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</si>
  <si>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</si>
  <si>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</si>
  <si>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</si>
  <si>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</si>
  <si>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</si>
  <si>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</si>
  <si>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</si>
  <si>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</si>
  <si>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</si>
  <si>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</si>
  <si>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</si>
  <si>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</si>
  <si>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</si>
  <si>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</si>
  <si>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</si>
  <si>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</si>
  <si>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</si>
  <si>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</si>
  <si>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</si>
  <si>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</si>
  <si>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</si>
  <si>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</si>
  <si>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</si>
  <si>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</si>
  <si>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</si>
  <si>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</si>
  <si>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</si>
  <si>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</si>
  <si>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</si>
  <si>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</si>
  <si>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</si>
  <si>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</si>
  <si>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</si>
  <si>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</si>
  <si>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</si>
  <si>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</si>
  <si>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</si>
  <si>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</si>
  <si>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</si>
  <si>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</si>
  <si>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</si>
  <si>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</si>
  <si>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</si>
  <si>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</si>
  <si>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</si>
  <si>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</si>
  <si>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</si>
  <si>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</si>
  <si>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</si>
  <si>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</si>
  <si>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</si>
  <si>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</si>
  <si>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</si>
  <si>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</si>
  <si>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</si>
  <si>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</si>
  <si>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</si>
  <si>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</si>
  <si>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</si>
  <si>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</si>
  <si>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</si>
  <si>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</si>
  <si>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</si>
  <si>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</si>
  <si>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</si>
  <si>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</si>
  <si>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</si>
  <si>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</si>
  <si>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</si>
  <si>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</si>
  <si>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</si>
  <si>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</si>
  <si>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</si>
  <si>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</si>
  <si>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</si>
  <si>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</si>
  <si>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</si>
  <si>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</si>
  <si>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</si>
  <si>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</si>
  <si>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</si>
  <si>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</si>
  <si>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</si>
  <si>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</si>
  <si>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</si>
  <si>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</si>
  <si>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</si>
  <si>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</si>
  <si>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</si>
  <si>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</si>
  <si>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</si>
  <si>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</si>
  <si>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</si>
  <si>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</si>
  <si>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</si>
  <si>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</si>
  <si>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</si>
  <si>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</si>
  <si>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</si>
  <si>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</si>
  <si>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</si>
  <si>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</si>
  <si>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</si>
  <si>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</si>
  <si>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</si>
  <si>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</si>
  <si>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</si>
  <si>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</si>
  <si>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</si>
  <si>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</si>
  <si>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</si>
  <si>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</si>
  <si>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</si>
  <si>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</si>
  <si>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</si>
  <si>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</si>
  <si>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</si>
  <si>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</si>
  <si>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</si>
  <si>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</si>
  <si>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</si>
  <si>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</si>
  <si>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</si>
  <si>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</si>
  <si>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</si>
  <si>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</si>
  <si>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</si>
  <si>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</si>
  <si>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</si>
  <si>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</si>
  <si>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</si>
  <si>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</si>
  <si>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</si>
  <si>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</si>
  <si>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</si>
  <si>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</si>
  <si>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</si>
  <si>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</si>
  <si>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</si>
  <si>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</si>
  <si>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</si>
  <si>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</si>
  <si>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</si>
  <si>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</si>
  <si>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</si>
  <si>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</si>
  <si>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</si>
  <si>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</si>
  <si>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</si>
  <si>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</si>
  <si>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</si>
  <si>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</si>
  <si>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</si>
  <si>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</si>
  <si>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</si>
  <si>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</si>
  <si>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</si>
  <si>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</si>
  <si>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</si>
  <si>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</si>
  <si>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</si>
  <si>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</si>
  <si>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</si>
  <si>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</si>
  <si>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</si>
  <si>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</si>
  <si>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</si>
  <si>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</si>
  <si>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</si>
  <si>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</si>
  <si>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</si>
  <si>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</si>
  <si>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</si>
  <si>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</si>
  <si>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</si>
  <si>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</si>
  <si>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</si>
  <si>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</si>
  <si>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</si>
  <si>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</si>
  <si>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</si>
  <si>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</si>
  <si>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</si>
  <si>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</si>
  <si>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</si>
  <si>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</si>
  <si>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</si>
  <si>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</si>
  <si>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</si>
  <si>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</si>
  <si>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</si>
  <si>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</si>
  <si>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</si>
  <si>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</si>
  <si>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</si>
  <si>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</si>
  <si>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</si>
  <si>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</si>
  <si>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</si>
  <si>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</si>
  <si>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</si>
  <si>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</si>
  <si>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</si>
  <si>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</si>
  <si>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</si>
  <si>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</si>
  <si>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</si>
  <si>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</si>
  <si>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</si>
  <si>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</si>
  <si>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</si>
  <si>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</si>
  <si>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</si>
  <si>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</si>
  <si>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</si>
  <si>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</si>
  <si>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</si>
  <si>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</si>
  <si>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</si>
  <si>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</si>
  <si>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</si>
  <si>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</si>
  <si>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</si>
  <si>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</si>
  <si>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</si>
  <si>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</si>
  <si>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</si>
  <si>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</si>
  <si>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</si>
  <si>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</si>
  <si>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</si>
  <si>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</si>
  <si>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</si>
  <si>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</si>
  <si>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</si>
  <si>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</si>
  <si>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</si>
  <si>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</si>
  <si>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</si>
  <si>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</si>
  <si>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</si>
  <si>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</si>
  <si>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</si>
  <si>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</si>
  <si>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</si>
  <si>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</si>
  <si>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</si>
  <si>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</si>
  <si>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</si>
  <si>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</si>
  <si>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</si>
  <si>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</si>
  <si>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</si>
  <si>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</si>
  <si>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</si>
  <si>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</si>
  <si>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</si>
  <si>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</si>
  <si>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</si>
  <si>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</si>
  <si>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</si>
  <si>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</si>
  <si>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</si>
  <si>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</si>
  <si>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</si>
  <si>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</si>
  <si>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</si>
  <si>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</si>
  <si>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</si>
  <si>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</si>
  <si>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</si>
  <si>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</si>
  <si>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</si>
  <si>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</si>
  <si>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</si>
  <si>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</si>
  <si>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</si>
  <si>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</si>
  <si>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</si>
  <si>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</si>
  <si>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</si>
  <si>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</si>
  <si>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</si>
  <si>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</si>
  <si>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</si>
  <si>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</si>
  <si>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</si>
  <si>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</si>
  <si>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</si>
  <si>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</si>
  <si>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</si>
  <si>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</si>
  <si>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</si>
  <si>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</si>
  <si>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</si>
  <si>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</si>
  <si>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</si>
  <si>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</si>
  <si>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</si>
  <si>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</si>
  <si>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</si>
  <si>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</si>
  <si>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</si>
  <si>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</si>
  <si>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</si>
  <si>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</si>
  <si>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</si>
  <si>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</si>
  <si>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</si>
  <si>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</si>
  <si>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</si>
  <si>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</si>
  <si>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</si>
  <si>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</si>
  <si>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</si>
  <si>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</si>
  <si>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</si>
  <si>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</si>
  <si>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</si>
  <si>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</si>
  <si>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</si>
  <si>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</si>
  <si>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</si>
  <si>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</si>
  <si>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</si>
  <si>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</si>
  <si>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</si>
  <si>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</si>
  <si>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</si>
  <si>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</si>
  <si>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</si>
  <si>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</si>
  <si>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</si>
  <si>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</si>
  <si>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</si>
  <si>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</si>
  <si>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</si>
  <si>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</si>
  <si>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</si>
  <si>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</si>
  <si>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</si>
  <si>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</si>
  <si>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</si>
  <si>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</si>
  <si>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</si>
  <si>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</si>
  <si>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</si>
  <si>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</si>
  <si>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</si>
  <si>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</si>
  <si>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</si>
  <si>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</si>
  <si>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</si>
  <si>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</si>
  <si>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</si>
  <si>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</si>
  <si>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</si>
  <si>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</si>
  <si>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</si>
  <si>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</si>
  <si>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</si>
  <si>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</si>
  <si>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</si>
  <si>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</si>
  <si>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</si>
  <si>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</si>
  <si>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</si>
  <si>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</si>
  <si>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</si>
  <si>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</si>
  <si>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</si>
  <si>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</si>
  <si>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</si>
  <si>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</si>
  <si>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</si>
  <si>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</si>
  <si>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</si>
  <si>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</si>
  <si>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</si>
  <si>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</si>
  <si>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</si>
  <si>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</si>
  <si>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</si>
  <si>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</si>
  <si>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</si>
  <si>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</si>
  <si>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</si>
  <si>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</si>
  <si>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</si>
  <si>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</si>
  <si>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</si>
  <si>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</si>
  <si>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</si>
  <si>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</si>
  <si>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</si>
  <si>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</si>
  <si>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</si>
  <si>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</si>
  <si>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</si>
  <si>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</si>
  <si>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</si>
  <si>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</si>
  <si>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</si>
  <si>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</si>
  <si>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</si>
  <si>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</si>
  <si>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</si>
  <si>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</si>
  <si>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</si>
  <si>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</si>
  <si>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</si>
  <si>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</si>
  <si>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</si>
  <si>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</si>
  <si>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</si>
  <si>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</si>
  <si>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</si>
  <si>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</si>
  <si>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</si>
  <si>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</si>
  <si>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</si>
  <si>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</si>
  <si>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</si>
  <si>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</si>
  <si>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</si>
  <si>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</si>
  <si>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</si>
  <si>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</si>
  <si>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</si>
  <si>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</si>
  <si>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</si>
  <si>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</si>
  <si>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</si>
  <si>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</si>
  <si>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</si>
  <si>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</si>
  <si>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</si>
  <si>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</si>
  <si>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</si>
  <si>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</si>
  <si>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</si>
  <si>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</si>
  <si>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</si>
  <si>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</si>
  <si>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</si>
  <si>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</si>
  <si>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</si>
  <si>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</si>
  <si>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</si>
  <si>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</si>
  <si>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</si>
  <si>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</si>
  <si>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</si>
  <si>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</si>
  <si>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</si>
  <si>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</si>
  <si>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</si>
  <si>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</si>
  <si>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</si>
  <si>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</si>
  <si>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</si>
  <si>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</si>
  <si>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</si>
  <si>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</si>
  <si>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</si>
  <si>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</si>
  <si>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</si>
  <si>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</si>
  <si>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</si>
  <si>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</si>
  <si>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</si>
  <si>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</si>
  <si>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</si>
  <si>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</si>
  <si>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</si>
  <si>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</si>
  <si>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</si>
  <si>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</si>
  <si>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</si>
  <si>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</si>
  <si>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</si>
  <si>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</si>
  <si>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</si>
  <si>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</si>
  <si>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</si>
  <si>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</si>
  <si>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</si>
  <si>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</si>
  <si>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</si>
  <si>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</si>
  <si>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</si>
  <si>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</si>
  <si>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</si>
  <si>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</si>
  <si>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</si>
  <si>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</si>
  <si>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</si>
  <si>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</si>
  <si>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</si>
  <si>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</si>
  <si>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</si>
  <si>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</si>
  <si>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</si>
  <si>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</si>
  <si>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</si>
  <si>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</si>
  <si>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</si>
  <si>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</si>
  <si>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</si>
  <si>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</si>
  <si>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</si>
  <si>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</si>
  <si>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</si>
  <si>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</si>
  <si>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</si>
  <si>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</si>
  <si>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</si>
  <si>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</si>
  <si>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</si>
  <si>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</si>
  <si>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</si>
  <si>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</si>
  <si>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</si>
  <si>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</si>
  <si>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</si>
  <si>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</si>
  <si>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</si>
  <si>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</si>
  <si>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</si>
  <si>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</si>
  <si>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</si>
  <si>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</si>
  <si>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</si>
  <si>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</si>
  <si>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</si>
  <si>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</si>
  <si>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</si>
  <si>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</si>
  <si>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</si>
  <si>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</si>
  <si>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</si>
  <si>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</si>
  <si>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</si>
  <si>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</si>
  <si>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</si>
  <si>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</si>
  <si>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</si>
  <si>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</si>
  <si>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</si>
  <si>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</si>
  <si>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</si>
  <si>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</si>
  <si>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</si>
  <si>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</si>
  <si>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</si>
  <si>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</si>
  <si>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</si>
  <si>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</si>
  <si>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</si>
  <si>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</si>
  <si>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</si>
  <si>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</si>
  <si>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</si>
  <si>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</si>
  <si>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</si>
  <si>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</si>
  <si>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</si>
  <si>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</si>
  <si>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</si>
  <si>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</si>
  <si>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</si>
  <si>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</si>
  <si>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</si>
  <si>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</si>
  <si>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</si>
  <si>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</si>
  <si>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</si>
  <si>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</si>
  <si>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</si>
  <si>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</si>
  <si>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</si>
  <si>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</si>
  <si>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</si>
  <si>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</si>
  <si>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</si>
  <si>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</si>
  <si>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</si>
  <si>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</si>
  <si>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</si>
  <si>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</si>
  <si>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</si>
  <si>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</si>
  <si>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</si>
  <si>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</si>
  <si>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</si>
  <si>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</si>
  <si>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</si>
  <si>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</si>
  <si>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</si>
  <si>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</si>
  <si>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</si>
  <si>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</si>
  <si>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</si>
  <si>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</si>
  <si>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</si>
  <si>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</si>
  <si>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</si>
  <si>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</si>
  <si>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</si>
  <si>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</si>
  <si>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</si>
  <si>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</si>
  <si>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</si>
  <si>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</si>
  <si>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</si>
  <si>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</si>
  <si>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</si>
  <si>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</si>
  <si>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</si>
  <si>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</si>
  <si>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</si>
  <si>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</si>
  <si>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</si>
  <si>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</si>
  <si>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</si>
  <si>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</si>
  <si>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</si>
  <si>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</si>
  <si>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</si>
  <si>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</si>
  <si>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</si>
  <si>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</si>
  <si>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</si>
  <si>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</si>
  <si>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</si>
  <si>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</si>
  <si>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</si>
  <si>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</si>
  <si>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</si>
  <si>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</si>
  <si>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</si>
  <si>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</si>
  <si>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</si>
  <si>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</si>
  <si>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</si>
  <si>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</si>
  <si>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</si>
  <si>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</si>
  <si>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</si>
  <si>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</si>
  <si>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</si>
  <si>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</si>
  <si>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</si>
  <si>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</si>
  <si>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</si>
  <si>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</si>
  <si>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</si>
  <si>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</si>
  <si>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</si>
  <si>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</si>
  <si>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</si>
  <si>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</si>
  <si>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</si>
  <si>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</si>
  <si>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</si>
  <si>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</si>
  <si>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</si>
  <si>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</si>
  <si>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</si>
  <si>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</si>
  <si>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</si>
  <si>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</si>
  <si>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</si>
  <si>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</si>
  <si>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</si>
  <si>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</si>
  <si>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</si>
  <si>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</si>
  <si>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</si>
  <si>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</si>
  <si>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</si>
  <si>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</si>
  <si>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</si>
  <si>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</si>
  <si>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</si>
  <si>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</si>
  <si>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</si>
  <si>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</si>
  <si>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</si>
  <si>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</si>
  <si>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</si>
  <si>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</si>
  <si>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</si>
  <si>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</si>
  <si>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</si>
  <si>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</si>
  <si>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</si>
  <si>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</si>
  <si>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</si>
  <si>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</si>
  <si>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</si>
  <si>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</si>
  <si>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</si>
  <si>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</si>
  <si>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</si>
  <si>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</si>
  <si>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</si>
  <si>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</si>
  <si>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</si>
  <si>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</si>
  <si>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</si>
  <si>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</si>
  <si>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</si>
  <si>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</si>
  <si>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</si>
  <si>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</si>
  <si>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</si>
  <si>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</si>
  <si>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</si>
  <si>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</si>
  <si>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</si>
  <si>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</si>
  <si>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</si>
  <si>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</si>
  <si>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</si>
  <si>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</si>
  <si>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</si>
  <si>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</si>
  <si>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</si>
  <si>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</si>
  <si>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</si>
  <si>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</si>
  <si>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</si>
  <si>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</si>
  <si>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</si>
  <si>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</si>
  <si>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</si>
  <si>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</si>
  <si>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</si>
  <si>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</si>
  <si>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</si>
  <si>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</si>
  <si>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</si>
  <si>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</si>
  <si>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</si>
  <si>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</si>
  <si>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</si>
  <si>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</si>
  <si>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</si>
  <si>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</si>
  <si>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</si>
  <si>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</si>
  <si>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</si>
  <si>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</si>
  <si>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</si>
  <si>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</si>
  <si>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</si>
  <si>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</si>
  <si>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</si>
  <si>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</si>
  <si>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</si>
  <si>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</si>
  <si>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</si>
  <si>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</si>
  <si>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</si>
  <si>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</si>
  <si>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</si>
  <si>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</si>
  <si>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</si>
  <si>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</si>
  <si>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</si>
  <si>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</si>
  <si>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</si>
  <si>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</si>
  <si>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</si>
  <si>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</si>
  <si>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</si>
  <si>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</si>
  <si>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</si>
  <si>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</si>
  <si>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</si>
  <si>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</si>
  <si>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</si>
  <si>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</si>
  <si>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</si>
  <si>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</si>
  <si>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</si>
  <si>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</si>
  <si>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</si>
  <si>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</si>
  <si>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</si>
  <si>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</si>
  <si>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</si>
  <si>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</si>
  <si>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</si>
  <si>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</si>
  <si>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</si>
  <si>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</si>
  <si>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</si>
  <si>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</si>
  <si>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</si>
  <si>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</si>
  <si>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</si>
  <si>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</si>
  <si>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</si>
  <si>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</si>
  <si>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</si>
  <si>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</si>
  <si>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</si>
  <si>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</si>
  <si>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</si>
  <si>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</si>
  <si>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</si>
  <si>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</si>
  <si>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</si>
  <si>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</si>
  <si>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</si>
  <si>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</si>
  <si>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</si>
  <si>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</si>
  <si>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</si>
  <si>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</si>
  <si>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</si>
  <si>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</si>
  <si>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</si>
  <si>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</si>
  <si>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</si>
  <si>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</si>
  <si>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</si>
  <si>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</si>
  <si>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</si>
  <si>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</si>
  <si>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</si>
  <si>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</si>
  <si>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</si>
  <si>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</si>
  <si>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</si>
  <si>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</si>
  <si>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</si>
  <si>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</si>
  <si>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</si>
  <si>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</si>
  <si>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</si>
  <si>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</si>
  <si>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</si>
  <si>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</si>
  <si>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</si>
  <si>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</si>
  <si>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</si>
  <si>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</si>
  <si>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</si>
  <si>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</si>
  <si>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</si>
  <si>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</si>
  <si>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</si>
  <si>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</si>
  <si>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</si>
  <si>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</si>
  <si>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</si>
  <si>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</si>
  <si>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</si>
  <si>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</si>
  <si>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</si>
  <si>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</si>
  <si>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</si>
  <si>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</si>
  <si>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</si>
  <si>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</si>
  <si>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</si>
  <si>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</si>
  <si>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</si>
  <si>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</si>
  <si>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</si>
  <si>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</si>
  <si>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</si>
  <si>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</si>
  <si>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</si>
  <si>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</si>
  <si>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</si>
  <si>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</si>
  <si>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</si>
  <si>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</si>
  <si>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</si>
  <si>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</si>
  <si>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</si>
  <si>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</si>
  <si>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</si>
  <si>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</si>
  <si>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</si>
  <si>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</si>
  <si>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</si>
  <si>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</si>
  <si>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</si>
  <si>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</si>
  <si>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</si>
  <si>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</si>
  <si>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</si>
  <si>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</si>
  <si>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</si>
  <si>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</si>
  <si>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</si>
  <si>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</si>
  <si>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</si>
  <si>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</si>
  <si>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</si>
  <si>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</si>
  <si>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</si>
  <si>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</si>
  <si>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</si>
  <si>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</si>
  <si>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</si>
  <si>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</si>
  <si>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</si>
  <si>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</si>
  <si>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</si>
  <si>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</si>
  <si>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</si>
  <si>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</si>
  <si>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</si>
  <si>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</si>
  <si>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</si>
  <si>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</si>
  <si>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</si>
  <si>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</si>
  <si>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</si>
  <si>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</si>
  <si>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</si>
  <si>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</si>
  <si>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</si>
  <si>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</si>
  <si>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</si>
  <si>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</si>
  <si>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</si>
  <si>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</si>
  <si>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</si>
  <si>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</si>
  <si>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</si>
  <si>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</si>
  <si>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</si>
  <si>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</si>
  <si>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</si>
  <si>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</si>
  <si>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</si>
  <si>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</si>
  <si>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</si>
  <si>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</si>
  <si>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</si>
  <si>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</si>
  <si>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</si>
  <si>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</si>
  <si>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</si>
  <si>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</si>
  <si>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</si>
  <si>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</si>
  <si>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</si>
  <si>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</si>
  <si>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</si>
  <si>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</si>
  <si>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</si>
  <si>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</si>
  <si>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</si>
  <si>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</si>
  <si>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</si>
  <si>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</si>
  <si>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</si>
  <si>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</si>
  <si>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</si>
  <si>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</si>
  <si>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</si>
  <si>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</si>
  <si>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</si>
  <si>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</si>
  <si>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</si>
  <si>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</si>
  <si>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</si>
  <si>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</si>
  <si>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</si>
  <si>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</si>
  <si>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</si>
  <si>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</si>
  <si>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</si>
  <si>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</si>
  <si>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</si>
  <si>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</si>
  <si>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</si>
  <si>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</si>
  <si>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</si>
  <si>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</si>
  <si>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</si>
  <si>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</si>
  <si>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</si>
  <si>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</si>
  <si>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</si>
  <si>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</si>
  <si>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</si>
  <si>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</si>
  <si>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</si>
  <si>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</si>
  <si>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</si>
  <si>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</si>
  <si>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</si>
  <si>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</si>
  <si>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</si>
  <si>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</si>
  <si>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</si>
  <si>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</si>
  <si>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</si>
  <si>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</si>
  <si>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</si>
  <si>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</si>
  <si>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</si>
  <si>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</si>
  <si>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</si>
  <si>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</si>
  <si>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</si>
  <si>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</si>
  <si>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</si>
  <si>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</si>
  <si>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</si>
  <si>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</si>
  <si>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</si>
  <si>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</si>
  <si>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</si>
  <si>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</si>
  <si>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</si>
  <si>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</si>
  <si>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</si>
  <si>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</si>
  <si>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</si>
  <si>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</si>
  <si>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</si>
  <si>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</si>
  <si>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</si>
  <si>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</si>
  <si>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</si>
  <si>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</si>
  <si>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</si>
  <si>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</si>
  <si>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</si>
  <si>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</si>
  <si>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</si>
  <si>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</si>
  <si>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</si>
  <si>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</si>
  <si>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</si>
  <si>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</si>
  <si>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</si>
  <si>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</si>
  <si>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</si>
  <si>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</si>
  <si>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</si>
  <si>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</si>
  <si>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</si>
  <si>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</si>
  <si>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</si>
  <si>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</si>
  <si>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</si>
  <si>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</si>
  <si>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</si>
  <si>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</si>
  <si>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</si>
  <si>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</si>
  <si>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</si>
  <si>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</si>
  <si>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</si>
  <si>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</si>
  <si>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</si>
  <si>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</si>
  <si>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</si>
  <si>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</si>
  <si>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</si>
  <si>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</si>
  <si>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</si>
  <si>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</si>
  <si>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</si>
  <si>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</si>
  <si>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</si>
  <si>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</si>
  <si>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</si>
  <si>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</si>
  <si>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</si>
  <si>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</si>
  <si>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</si>
  <si>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</si>
  <si>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</si>
  <si>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</si>
  <si>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</si>
  <si>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</si>
  <si>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</si>
  <si>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</si>
  <si>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</si>
  <si>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</si>
  <si>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</si>
  <si>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</si>
  <si>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</si>
  <si>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</si>
  <si>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</si>
  <si>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</si>
  <si>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</si>
  <si>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</si>
  <si>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</si>
  <si>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</si>
  <si>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</si>
  <si>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</si>
  <si>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</si>
  <si>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</si>
  <si>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</si>
  <si>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</si>
  <si>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</si>
  <si>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</si>
  <si>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</si>
  <si>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</si>
  <si>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</si>
  <si>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</si>
  <si>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</si>
  <si>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</si>
  <si>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</si>
  <si>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</si>
  <si>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</si>
  <si>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</si>
  <si>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</si>
  <si>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</si>
  <si>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</si>
  <si>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</si>
  <si>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</si>
  <si>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</si>
  <si>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</si>
  <si>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</si>
  <si>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</si>
  <si>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</si>
  <si>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</si>
  <si>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</si>
  <si>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</si>
  <si>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</si>
  <si>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</si>
  <si>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</si>
  <si>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</si>
  <si>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</si>
  <si>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</si>
  <si>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</si>
  <si>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</si>
  <si>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</si>
  <si>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</si>
  <si>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</si>
  <si>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</si>
  <si>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</si>
  <si>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</si>
  <si>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</si>
  <si>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</si>
  <si>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</si>
  <si>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</si>
  <si>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</si>
  <si>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</si>
  <si>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</si>
  <si>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</si>
  <si>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</si>
  <si>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</si>
  <si>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</si>
  <si>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</si>
  <si>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</si>
  <si>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</si>
  <si>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</si>
  <si>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</si>
  <si>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</si>
  <si>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</si>
  <si>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</si>
  <si>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</si>
  <si>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</si>
  <si>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</si>
  <si>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</si>
  <si>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</si>
  <si>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</si>
  <si>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</si>
  <si>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</si>
  <si>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</si>
  <si>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</si>
  <si>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</si>
  <si>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</si>
  <si>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</si>
  <si>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</si>
  <si>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</si>
  <si>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</si>
  <si>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</si>
  <si>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</si>
  <si>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</si>
  <si>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</si>
  <si>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</si>
  <si>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</si>
  <si>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</si>
  <si>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</si>
  <si>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</si>
  <si>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</si>
  <si>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</si>
  <si>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</si>
  <si>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</si>
  <si>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</si>
  <si>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</si>
  <si>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</si>
  <si>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</si>
  <si>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</si>
  <si>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</si>
  <si>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</si>
  <si>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</si>
  <si>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</si>
  <si>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</si>
  <si>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</si>
  <si>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</si>
  <si>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</si>
  <si>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</si>
  <si>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</si>
  <si>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</si>
  <si>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</si>
  <si>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</si>
  <si>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</si>
  <si>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</si>
  <si>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</si>
  <si>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</si>
  <si>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</si>
  <si>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</si>
  <si>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</si>
  <si>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</si>
  <si>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</si>
  <si>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</si>
  <si>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</si>
  <si>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</si>
  <si>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</si>
  <si>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</si>
  <si>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</si>
  <si>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</si>
  <si>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</si>
  <si>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</si>
  <si>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</si>
  <si>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</si>
  <si>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</si>
  <si>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</si>
  <si>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</si>
  <si>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</si>
  <si>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</si>
  <si>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</si>
  <si>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</si>
  <si>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</si>
  <si>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</si>
  <si>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</si>
  <si>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</si>
  <si>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</si>
  <si>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</si>
  <si>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</si>
  <si>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</si>
  <si>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</si>
  <si>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</si>
  <si>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</si>
  <si>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</si>
  <si>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</si>
  <si>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</si>
  <si>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</si>
  <si>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</si>
  <si>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</si>
  <si>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</si>
  <si>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</si>
  <si>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</si>
  <si>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</si>
  <si>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</si>
  <si>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</si>
  <si>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</si>
  <si>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</si>
  <si>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</si>
  <si>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</si>
  <si>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</si>
  <si>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</si>
  <si>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</si>
  <si>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</si>
  <si>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</si>
  <si>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</si>
  <si>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</si>
  <si>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</si>
  <si>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</si>
  <si>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</si>
  <si>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</si>
  <si>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</si>
  <si>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</si>
  <si>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</si>
  <si>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</si>
  <si>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</si>
  <si>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</si>
  <si>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</si>
  <si>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</si>
  <si>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</si>
  <si>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</si>
  <si>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</si>
  <si>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</si>
  <si>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</si>
  <si>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</si>
  <si>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</si>
  <si>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</si>
  <si>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</si>
  <si>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</si>
  <si>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</si>
  <si>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</si>
  <si>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</si>
  <si>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</si>
  <si>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</si>
  <si>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</si>
  <si>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</si>
  <si>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</si>
  <si>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</si>
  <si>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</si>
  <si>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</si>
  <si>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</si>
  <si>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</si>
  <si>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</si>
  <si>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</si>
  <si>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</si>
  <si>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</si>
  <si>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</si>
  <si>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</si>
  <si>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</si>
  <si>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</si>
  <si>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</si>
  <si>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</si>
  <si>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</si>
  <si>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</si>
  <si>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</si>
  <si>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</si>
  <si>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</si>
  <si>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</si>
  <si>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</si>
  <si>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</si>
  <si>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</si>
  <si>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</si>
  <si>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</si>
  <si>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</si>
  <si>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</si>
  <si>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</si>
  <si>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</si>
  <si>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</si>
  <si>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</si>
  <si>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</si>
  <si>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</si>
  <si>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</si>
  <si>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</si>
  <si>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</si>
  <si>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</si>
  <si>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</si>
  <si>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</si>
  <si>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</si>
  <si>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</si>
  <si>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</si>
  <si>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</si>
  <si>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</si>
  <si>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</si>
  <si>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</si>
  <si>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</si>
  <si>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</si>
  <si>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</si>
  <si>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</si>
  <si>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</si>
  <si>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</si>
  <si>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</si>
  <si>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</si>
  <si>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</si>
  <si>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</si>
  <si>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</si>
  <si>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</si>
  <si>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</si>
  <si>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</si>
  <si>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</si>
  <si>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</si>
  <si>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</si>
  <si>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</si>
  <si>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</si>
  <si>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</si>
  <si>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</si>
  <si>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</si>
  <si>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</si>
  <si>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</si>
  <si>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</si>
  <si>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</si>
  <si>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</si>
  <si>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</si>
  <si>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</si>
  <si>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</si>
  <si>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</si>
  <si>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</si>
  <si>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</si>
  <si>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</si>
  <si>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</si>
  <si>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</si>
  <si>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</si>
  <si>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</si>
  <si>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</si>
  <si>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</si>
  <si>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</si>
  <si>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</si>
  <si>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</si>
  <si>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</si>
  <si>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</si>
  <si>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</si>
  <si>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</si>
  <si>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</si>
  <si>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</si>
  <si>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</si>
  <si>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</si>
  <si>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</si>
  <si>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</si>
  <si>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</si>
  <si>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</si>
  <si>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</si>
  <si>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</si>
  <si>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</si>
  <si>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</si>
  <si>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</si>
  <si>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</si>
  <si>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</si>
  <si>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</si>
  <si>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</si>
  <si>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</si>
  <si>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</si>
  <si>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</si>
  <si>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</si>
  <si>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</si>
  <si>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</si>
  <si>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</si>
  <si>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</si>
  <si>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</si>
  <si>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</si>
  <si>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</si>
  <si>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</si>
  <si>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</si>
  <si>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</si>
  <si>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</si>
  <si>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</si>
  <si>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</si>
  <si>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</si>
  <si>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</si>
  <si>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</si>
  <si>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</si>
  <si>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</si>
  <si>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</si>
  <si>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</si>
  <si>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</si>
  <si>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</si>
  <si>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</si>
  <si>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</si>
  <si>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</si>
  <si>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</si>
  <si>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</si>
  <si>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</si>
  <si>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</si>
  <si>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</si>
  <si>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</si>
  <si>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</si>
  <si>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</si>
  <si>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</si>
  <si>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</si>
  <si>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</si>
  <si>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</si>
  <si>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</si>
  <si>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</si>
  <si>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</si>
  <si>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</si>
  <si>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</si>
  <si>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</si>
  <si>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</si>
  <si>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</si>
  <si>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</si>
  <si>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</si>
  <si>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</si>
  <si>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</si>
  <si>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</si>
  <si>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</si>
  <si>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</si>
  <si>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</si>
  <si>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</si>
  <si>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</si>
  <si>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</si>
  <si>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</si>
  <si>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</si>
  <si>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</si>
  <si>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</si>
  <si>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</si>
  <si>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</si>
  <si>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</si>
  <si>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</si>
  <si>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</si>
  <si>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</si>
  <si>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</si>
  <si>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</si>
  <si>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</si>
  <si>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</si>
  <si>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</si>
  <si>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</si>
  <si>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</si>
  <si>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</si>
  <si>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</si>
  <si>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</si>
  <si>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</si>
  <si>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</si>
  <si>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</si>
  <si>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</si>
  <si>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</si>
  <si>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</si>
  <si>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</si>
  <si>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</si>
  <si>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</si>
  <si>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</si>
  <si>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</si>
  <si>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</si>
  <si>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</si>
  <si>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</si>
  <si>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</si>
  <si>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</si>
  <si>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</si>
  <si>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</si>
  <si>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</si>
  <si>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</si>
  <si>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</si>
  <si>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</si>
  <si>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</si>
  <si>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</si>
  <si>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</si>
  <si>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</si>
  <si>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</si>
  <si>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</si>
  <si>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</si>
  <si>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</si>
  <si>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</si>
  <si>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</si>
  <si>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</si>
  <si>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</si>
  <si>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</si>
  <si>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</si>
  <si>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</si>
  <si>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</si>
  <si>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</si>
  <si>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</si>
  <si>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</si>
  <si>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</si>
  <si>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</si>
  <si>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</si>
  <si>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</si>
  <si>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</si>
  <si>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</si>
  <si>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</si>
  <si>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</si>
  <si>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</si>
  <si>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</si>
  <si>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</si>
  <si>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</si>
  <si>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</si>
  <si>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</si>
  <si>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</si>
  <si>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</si>
  <si>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</si>
  <si>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</si>
  <si>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</si>
  <si>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</si>
  <si>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</si>
  <si>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</si>
  <si>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</si>
  <si>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</si>
  <si>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</si>
  <si>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</si>
  <si>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</si>
  <si>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</si>
  <si>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</si>
  <si>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</si>
  <si>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</si>
  <si>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</si>
  <si>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</si>
  <si>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</si>
  <si>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</si>
  <si>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</si>
  <si>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</si>
  <si>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</si>
  <si>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</si>
  <si>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</si>
  <si>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</si>
  <si>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</si>
  <si>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</si>
  <si>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</si>
  <si>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</si>
  <si>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</si>
  <si>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</si>
  <si>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</si>
  <si>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</si>
  <si>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</si>
  <si>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</si>
  <si>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</si>
  <si>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</si>
  <si>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</si>
  <si>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</si>
  <si>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</si>
  <si>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</si>
  <si>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</si>
  <si>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</si>
  <si>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</si>
  <si>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</si>
  <si>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</si>
  <si>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</si>
  <si>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</si>
  <si>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</si>
  <si>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</si>
  <si>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</si>
  <si>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</si>
  <si>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</si>
  <si>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</si>
  <si>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</si>
  <si>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</si>
  <si>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</si>
  <si>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</si>
  <si>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</si>
  <si>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</si>
  <si>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</si>
  <si>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</si>
  <si>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</si>
  <si>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</si>
  <si>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</si>
  <si>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</si>
  <si>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</si>
  <si>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</si>
  <si>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</si>
  <si>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</si>
  <si>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</si>
  <si>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</si>
  <si>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</si>
  <si>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</si>
  <si>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</si>
  <si>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</si>
  <si>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</si>
  <si>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</si>
  <si>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</si>
  <si>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</si>
  <si>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</si>
  <si>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</si>
  <si>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</si>
  <si>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</si>
  <si>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</si>
  <si>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</si>
  <si>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</si>
  <si>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</si>
  <si>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</si>
  <si>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</si>
  <si>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</si>
  <si>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</si>
  <si>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</si>
  <si>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</si>
  <si>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</si>
  <si>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</si>
  <si>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</si>
  <si>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</si>
  <si>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</si>
  <si>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</si>
  <si>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</si>
  <si>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</si>
  <si>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</si>
  <si>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</si>
  <si>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</si>
  <si>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</si>
  <si>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</si>
  <si>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</si>
  <si>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</si>
  <si>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</si>
  <si>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</si>
  <si>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</si>
  <si>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</si>
  <si>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</si>
  <si>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</si>
  <si>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</si>
  <si>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</si>
  <si>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</si>
  <si>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</si>
  <si>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</si>
  <si>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</si>
  <si>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</si>
  <si>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</si>
  <si>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</si>
  <si>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</si>
  <si>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</si>
  <si>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</si>
  <si>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</si>
  <si>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</si>
  <si>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</si>
  <si>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</si>
  <si>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</si>
  <si>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</si>
  <si>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</si>
  <si>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</si>
  <si>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</si>
  <si>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</si>
  <si>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</si>
  <si>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</si>
  <si>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</si>
  <si>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</si>
  <si>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</si>
  <si>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</si>
  <si>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</si>
  <si>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</si>
  <si>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</si>
  <si>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</si>
  <si>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</si>
  <si>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</si>
  <si>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</si>
  <si>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</si>
  <si>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</si>
  <si>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</si>
  <si>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</si>
  <si>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</si>
  <si>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</si>
  <si>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</si>
  <si>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</si>
  <si>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</si>
  <si>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</si>
  <si>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</si>
  <si>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</si>
  <si>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</si>
  <si>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</si>
  <si>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</si>
  <si>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</si>
  <si>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</si>
  <si>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</si>
  <si>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</si>
  <si>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</si>
  <si>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</si>
  <si>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</si>
  <si>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</si>
  <si>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</si>
  <si>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</si>
  <si>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</si>
  <si>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</si>
  <si>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</si>
  <si>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</si>
  <si>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</si>
  <si>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</si>
  <si>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</si>
  <si>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</si>
  <si>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</si>
  <si>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</si>
  <si>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</si>
  <si>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</si>
  <si>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</si>
  <si>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</si>
  <si>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</si>
  <si>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</si>
  <si>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</si>
  <si>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</si>
  <si>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</si>
  <si>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</si>
  <si>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</si>
  <si>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</si>
  <si>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</si>
  <si>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</si>
  <si>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</si>
  <si>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</si>
  <si>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</si>
  <si>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</si>
  <si>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</si>
  <si>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</si>
  <si>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</si>
  <si>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</si>
  <si>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</si>
  <si>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</si>
  <si>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</si>
  <si>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</si>
  <si>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</si>
  <si>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</si>
  <si>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</si>
  <si>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</si>
  <si>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</si>
  <si>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</si>
  <si>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</si>
  <si>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</si>
  <si>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</si>
  <si>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</si>
  <si>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</si>
  <si>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</si>
  <si>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</si>
  <si>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</si>
  <si>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</si>
  <si>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</si>
  <si>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</si>
  <si>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</si>
  <si>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</si>
  <si>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</si>
  <si>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</si>
  <si>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</si>
  <si>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</si>
  <si>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</si>
  <si>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</si>
  <si>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</si>
  <si>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</si>
  <si>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</si>
  <si>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</si>
  <si>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</si>
  <si>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</si>
  <si>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</si>
  <si>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</si>
  <si>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</si>
  <si>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</si>
  <si>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</si>
  <si>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</si>
  <si>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</si>
  <si>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</si>
  <si>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</si>
  <si>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</si>
  <si>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</si>
  <si>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</si>
  <si>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</si>
  <si>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</si>
  <si>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</si>
  <si>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</si>
  <si>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</si>
  <si>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</si>
  <si>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</si>
  <si>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</si>
  <si>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</si>
  <si>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</si>
  <si>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</si>
  <si>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</si>
  <si>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</si>
  <si>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</si>
  <si>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</si>
  <si>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</si>
  <si>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</si>
  <si>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</si>
  <si>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</si>
  <si>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</si>
  <si>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</si>
  <si>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</si>
  <si>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</si>
  <si>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</si>
  <si>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</si>
  <si>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</si>
  <si>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</si>
  <si>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</si>
  <si>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</si>
  <si>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</si>
  <si>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</si>
  <si>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</si>
  <si>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</si>
  <si>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</si>
  <si>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</si>
  <si>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</si>
  <si>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</si>
  <si>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</si>
  <si>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</si>
  <si>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</si>
  <si>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</si>
  <si>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</si>
  <si>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</si>
  <si>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</si>
  <si>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</si>
  <si>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</si>
  <si>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</si>
  <si>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</si>
  <si>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</si>
  <si>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</si>
  <si>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</si>
  <si>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</si>
  <si>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</si>
  <si>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</si>
  <si>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</si>
  <si>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</si>
  <si>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</si>
  <si>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</si>
  <si>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</si>
  <si>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</si>
  <si>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</si>
  <si>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</si>
  <si>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</si>
  <si>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</si>
  <si>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</si>
  <si>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</si>
  <si>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</si>
  <si>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</si>
  <si>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</si>
  <si>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</si>
  <si>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</si>
  <si>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</si>
  <si>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</si>
  <si>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</si>
  <si>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</si>
  <si>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</si>
  <si>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</si>
  <si>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</si>
  <si>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</si>
  <si>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</si>
  <si>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</si>
  <si>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</si>
  <si>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</si>
  <si>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</si>
  <si>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</si>
  <si>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</si>
  <si>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</si>
  <si>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</si>
  <si>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</si>
  <si>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</si>
  <si>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</si>
  <si>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</si>
  <si>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</si>
  <si>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</si>
  <si>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</si>
  <si>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</si>
  <si>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</si>
  <si>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</si>
  <si>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</si>
  <si>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</si>
  <si>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</si>
  <si>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</si>
  <si>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</si>
  <si>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</si>
  <si>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</si>
  <si>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</si>
  <si>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</si>
  <si>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</si>
  <si>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</si>
  <si>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</si>
  <si>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</si>
  <si>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</si>
  <si>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</si>
  <si>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</si>
  <si>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</si>
  <si>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</si>
  <si>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</si>
  <si>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</si>
  <si>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</si>
  <si>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</si>
  <si>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</si>
  <si>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</si>
  <si>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</si>
  <si>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</si>
  <si>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</si>
  <si>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</si>
  <si>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</si>
  <si>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</si>
  <si>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</si>
  <si>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</si>
  <si>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</si>
  <si>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</si>
  <si>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</si>
  <si>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</si>
  <si>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</si>
  <si>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</si>
  <si>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</si>
  <si>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</si>
  <si>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</si>
  <si>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</si>
  <si>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</si>
  <si>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</si>
  <si>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</si>
  <si>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</si>
  <si>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</si>
  <si>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</si>
  <si>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</si>
  <si>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</si>
  <si>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</si>
  <si>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</si>
  <si>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</si>
  <si>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</si>
  <si>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</si>
  <si>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</si>
  <si>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</si>
  <si>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</si>
  <si>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</si>
  <si>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</si>
  <si>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</si>
  <si>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</si>
  <si>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</si>
  <si>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</si>
  <si>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</si>
  <si>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</si>
  <si>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</si>
  <si>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</si>
  <si>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</si>
  <si>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</si>
  <si>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</si>
  <si>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</si>
  <si>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</si>
  <si>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</si>
  <si>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</si>
  <si>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</si>
  <si>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</si>
  <si>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</si>
  <si>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</si>
  <si>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</si>
  <si>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</si>
  <si>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</si>
  <si>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</si>
  <si>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</si>
  <si>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</si>
  <si>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</si>
  <si>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</si>
  <si>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</si>
  <si>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</si>
  <si>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</si>
  <si>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</si>
  <si>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</si>
  <si>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</si>
  <si>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</si>
  <si>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</si>
  <si>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</si>
  <si>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</si>
  <si>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</si>
  <si>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</si>
  <si>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</si>
  <si>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</si>
  <si>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</si>
  <si>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</si>
  <si>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</si>
  <si>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</si>
  <si>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</si>
  <si>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</si>
  <si>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</si>
  <si>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</si>
  <si>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</si>
  <si>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</si>
  <si>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</si>
  <si>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</si>
  <si>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</si>
  <si>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</si>
  <si>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</si>
  <si>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</si>
  <si>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</si>
  <si>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</si>
  <si>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</si>
  <si>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</si>
  <si>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</si>
  <si>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</si>
  <si>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</si>
  <si>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</si>
  <si>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</si>
  <si>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</si>
  <si>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</si>
  <si>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</si>
  <si>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</si>
  <si>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</si>
  <si>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</si>
  <si>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</si>
  <si>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</si>
  <si>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</si>
  <si>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</si>
  <si>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</si>
  <si>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</si>
  <si>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</si>
  <si>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</si>
  <si>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</si>
  <si>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</si>
  <si>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</si>
  <si>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</si>
  <si>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</si>
  <si>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</si>
  <si>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</si>
  <si>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</si>
  <si>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</si>
  <si>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</si>
  <si>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</si>
  <si>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</si>
  <si>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</si>
  <si>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</si>
  <si>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</si>
  <si>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</si>
  <si>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</si>
  <si>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</si>
  <si>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</si>
  <si>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</si>
  <si>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</si>
  <si>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</si>
  <si>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</si>
  <si>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</si>
  <si>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</si>
  <si>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</si>
  <si>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</si>
  <si>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</si>
  <si>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</si>
  <si>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</si>
  <si>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</si>
  <si>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</si>
  <si>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</si>
  <si>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</si>
  <si>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</si>
  <si>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</si>
  <si>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</si>
  <si>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</si>
  <si>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</si>
  <si>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</si>
  <si>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</si>
  <si>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</si>
  <si>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</si>
  <si>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</si>
  <si>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</si>
  <si>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</si>
  <si>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</si>
  <si>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</si>
  <si>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</si>
  <si>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</si>
  <si>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</si>
  <si>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</si>
  <si>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</si>
  <si>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</si>
  <si>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</si>
  <si>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</si>
  <si>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</si>
  <si>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</si>
  <si>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</si>
  <si>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</si>
  <si>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</si>
  <si>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</si>
  <si>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</si>
  <si>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</si>
  <si>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</si>
  <si>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</si>
  <si>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</si>
  <si>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</si>
  <si>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</si>
  <si>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</si>
  <si>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</si>
  <si>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</si>
  <si>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</si>
  <si>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</si>
  <si>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</si>
  <si>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</si>
  <si>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</si>
  <si>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</si>
  <si>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</si>
  <si>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</si>
  <si>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</si>
  <si>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</si>
  <si>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</si>
  <si>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</si>
  <si>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</si>
  <si>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</si>
  <si>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</si>
  <si>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</si>
  <si>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</si>
  <si>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</si>
  <si>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</si>
  <si>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</si>
  <si>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</si>
  <si>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</si>
  <si>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</si>
  <si>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</si>
  <si>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</si>
  <si>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</si>
  <si>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</si>
  <si>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</si>
  <si>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</si>
  <si>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</si>
  <si>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</si>
  <si>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</si>
  <si>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</si>
  <si>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</si>
  <si>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</si>
  <si>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</si>
  <si>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</si>
  <si>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</si>
  <si>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</si>
  <si>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</si>
  <si>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</si>
  <si>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</si>
  <si>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</si>
  <si>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</si>
  <si>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</si>
  <si>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</si>
  <si>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</si>
  <si>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</si>
  <si>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</si>
  <si>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</si>
  <si>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</si>
  <si>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</si>
  <si>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</si>
  <si>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</si>
  <si>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</si>
  <si>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</si>
  <si>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</si>
  <si>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</si>
  <si>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</si>
  <si>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</si>
  <si>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</si>
  <si>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</si>
  <si>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</si>
  <si>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</si>
  <si>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</si>
  <si>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</si>
  <si>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</si>
  <si>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</si>
  <si>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</si>
  <si>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</si>
  <si>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</si>
  <si>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</si>
  <si>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</si>
  <si>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</si>
  <si>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</si>
  <si>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</si>
  <si>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</si>
  <si>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</si>
  <si>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</si>
  <si>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</si>
  <si>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</si>
  <si>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</si>
  <si>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</si>
  <si>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</si>
  <si>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</si>
  <si>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</si>
  <si>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</si>
  <si>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</si>
  <si>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</si>
  <si>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</si>
  <si>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</si>
  <si>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</si>
  <si>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</si>
  <si>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</si>
  <si>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</si>
  <si>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</si>
  <si>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</si>
  <si>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</si>
  <si>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</si>
  <si>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</si>
  <si>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</si>
  <si>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</si>
  <si>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</si>
  <si>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</si>
  <si>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</si>
  <si>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</si>
  <si>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</si>
  <si>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</si>
  <si>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</si>
  <si>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</si>
  <si>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</si>
  <si>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</si>
  <si>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</si>
  <si>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</si>
  <si>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</si>
  <si>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</si>
  <si>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</si>
  <si>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</si>
  <si>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</si>
  <si>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</si>
  <si>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</si>
  <si>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</si>
  <si>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</si>
  <si>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</si>
  <si>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</si>
  <si>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</si>
  <si>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</si>
  <si>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</si>
  <si>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</si>
  <si>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</si>
  <si>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</si>
  <si>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</si>
  <si>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</si>
  <si>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</si>
  <si>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</si>
  <si>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</si>
  <si>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</si>
  <si>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</si>
  <si>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</si>
  <si>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</si>
  <si>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</si>
  <si>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</si>
  <si>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</si>
  <si>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</si>
  <si>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</si>
  <si>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</si>
  <si>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</si>
  <si>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</si>
  <si>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</si>
  <si>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</si>
  <si>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</si>
  <si>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</si>
  <si>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</si>
  <si>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</si>
  <si>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</si>
  <si>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</si>
  <si>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</si>
  <si>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</si>
  <si>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</si>
  <si>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</si>
  <si>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</si>
  <si>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</si>
  <si>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</si>
  <si>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</si>
  <si>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</si>
  <si>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</si>
  <si>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</si>
  <si>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</si>
  <si>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</si>
  <si>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</si>
  <si>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</si>
  <si>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</si>
  <si>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</si>
  <si>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</si>
  <si>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</si>
  <si>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</si>
  <si>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</si>
  <si>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</si>
  <si>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</si>
  <si>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</si>
  <si>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</si>
  <si>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</si>
  <si>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</si>
  <si>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</si>
  <si>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</si>
  <si>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</si>
  <si>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</si>
  <si>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</si>
  <si>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</si>
  <si>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</si>
  <si>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</si>
  <si>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</si>
  <si>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</si>
  <si>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</si>
  <si>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</si>
  <si>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</si>
  <si>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</si>
  <si>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</si>
  <si>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</si>
  <si>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</si>
  <si>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</si>
  <si>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</si>
  <si>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</si>
  <si>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</si>
  <si>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</si>
  <si>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</si>
  <si>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</si>
  <si>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</si>
  <si>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</si>
  <si>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</si>
  <si>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</si>
  <si>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</si>
  <si>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</si>
  <si>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</si>
  <si>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</si>
  <si>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</si>
  <si>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</si>
  <si>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</si>
  <si>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</si>
  <si>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</si>
  <si>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</si>
  <si>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</si>
  <si>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</si>
  <si>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</si>
  <si>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</si>
  <si>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</si>
  <si>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</si>
  <si>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</si>
  <si>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</si>
  <si>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</si>
  <si>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</si>
  <si>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</si>
  <si>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</si>
  <si>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</si>
  <si>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</si>
  <si>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</si>
  <si>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</si>
  <si>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</si>
  <si>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</si>
  <si>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</si>
  <si>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</si>
  <si>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</si>
  <si>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</si>
  <si>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</si>
  <si>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</si>
  <si>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</si>
  <si>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</si>
  <si>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</si>
  <si>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</si>
  <si>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</si>
  <si>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</si>
  <si>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</si>
  <si>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</si>
  <si>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</si>
  <si>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</si>
  <si>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</si>
  <si>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</si>
  <si>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</si>
  <si>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</si>
  <si>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</si>
  <si>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</si>
  <si>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</si>
  <si>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</si>
  <si>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</si>
  <si>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</si>
  <si>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</si>
  <si>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</si>
  <si>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</si>
  <si>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</si>
  <si>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</si>
  <si>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</si>
  <si>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</si>
  <si>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</si>
  <si>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</si>
  <si>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</si>
  <si>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</si>
  <si>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</si>
  <si>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</si>
  <si>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</si>
  <si>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</si>
  <si>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</si>
  <si>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</si>
  <si>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</si>
  <si>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</si>
  <si>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</si>
  <si>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</si>
  <si>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</si>
  <si>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</si>
  <si>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</si>
  <si>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</si>
  <si>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</si>
  <si>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</si>
  <si>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</si>
  <si>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</si>
  <si>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</si>
  <si>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</si>
  <si>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</si>
  <si>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</si>
  <si>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</si>
  <si>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</si>
  <si>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</si>
  <si>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</si>
  <si>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</si>
  <si>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</si>
  <si>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</si>
  <si>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</si>
  <si>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</si>
  <si>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</si>
  <si>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</si>
  <si>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</si>
  <si>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</si>
  <si>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</si>
  <si>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</si>
  <si>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</si>
  <si>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</si>
  <si>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</si>
  <si>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</si>
  <si>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</si>
  <si>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</si>
  <si>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</si>
  <si>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</si>
  <si>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</si>
  <si>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</si>
  <si>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</si>
  <si>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</si>
  <si>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</si>
  <si>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</si>
  <si>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</si>
  <si>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</si>
  <si>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</si>
  <si>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</si>
  <si>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</si>
  <si>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</si>
  <si>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</si>
  <si>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</si>
  <si>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</si>
  <si>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</si>
  <si>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</si>
  <si>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</si>
  <si>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</si>
  <si>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</si>
  <si>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</si>
  <si>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</si>
  <si>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</si>
  <si>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</si>
  <si>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</si>
  <si>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</si>
  <si>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</si>
  <si>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</si>
  <si>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</si>
  <si>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</si>
  <si>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</si>
  <si>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</si>
  <si>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</si>
  <si>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</si>
  <si>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</si>
  <si>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</si>
  <si>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</si>
  <si>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</si>
  <si>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</si>
  <si>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</si>
  <si>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</si>
  <si>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</si>
  <si>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</si>
  <si>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</si>
  <si>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</si>
  <si>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</si>
  <si>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</si>
  <si>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</si>
  <si>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</si>
  <si>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</si>
  <si>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</si>
  <si>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</si>
  <si>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</si>
  <si>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</si>
  <si>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</si>
  <si>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</si>
  <si>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</si>
  <si>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</si>
  <si>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</si>
  <si>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</si>
  <si>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</si>
  <si>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</si>
  <si>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</si>
  <si>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</si>
  <si>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</si>
  <si>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</si>
  <si>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</si>
  <si>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</si>
  <si>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</si>
  <si>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</si>
  <si>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</si>
  <si>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</si>
  <si>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</si>
  <si>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</si>
  <si>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</si>
  <si>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</si>
  <si>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</si>
  <si>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</si>
  <si>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</si>
  <si>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</si>
  <si>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</si>
  <si>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</si>
  <si>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</si>
  <si>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</si>
  <si>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</si>
  <si>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</si>
  <si>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</si>
  <si>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</si>
  <si>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</si>
  <si>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</si>
  <si>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</si>
  <si>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</si>
  <si>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</si>
  <si>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</si>
  <si>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</si>
  <si>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</si>
  <si>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</si>
  <si>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</si>
  <si>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</si>
  <si>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</si>
  <si>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</si>
  <si>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</si>
  <si>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</si>
  <si>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</si>
  <si>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</si>
  <si>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</si>
  <si>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</si>
  <si>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</si>
  <si>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</si>
  <si>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</si>
  <si>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</si>
  <si>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</si>
  <si>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</si>
  <si>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</si>
  <si>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</si>
  <si>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</si>
  <si>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</si>
  <si>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</si>
  <si>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</si>
  <si>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</si>
  <si>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</si>
  <si>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</si>
  <si>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</si>
  <si>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</si>
  <si>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</si>
  <si>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</si>
  <si>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</si>
  <si>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</si>
  <si>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</si>
  <si>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</si>
  <si>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</si>
  <si>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</si>
  <si>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</si>
  <si>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</si>
  <si>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</si>
  <si>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</si>
  <si>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</si>
  <si>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</si>
  <si>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</si>
  <si>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</si>
  <si>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</si>
  <si>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</si>
  <si>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</si>
  <si>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</si>
  <si>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</si>
  <si>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</si>
  <si>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</si>
  <si>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</si>
  <si>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</si>
  <si>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</si>
  <si>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</si>
  <si>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</si>
  <si>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</si>
  <si>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</si>
  <si>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</si>
  <si>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</si>
  <si>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</si>
  <si>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</si>
  <si>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</si>
  <si>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</si>
  <si>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</si>
  <si>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</si>
  <si>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</si>
  <si>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</si>
  <si>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</si>
  <si>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</si>
  <si>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</si>
  <si>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</si>
  <si>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</si>
  <si>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</si>
  <si>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</si>
  <si>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</si>
  <si>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</si>
  <si>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</si>
  <si>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</si>
  <si>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</si>
  <si>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</si>
  <si>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</si>
  <si>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</si>
  <si>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</si>
  <si>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</si>
  <si>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</si>
  <si>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</si>
  <si>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</si>
  <si>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</si>
  <si>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</si>
  <si>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</si>
  <si>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</si>
  <si>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</si>
  <si>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</si>
  <si>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</si>
  <si>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</si>
  <si>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</si>
  <si>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</si>
  <si>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</si>
  <si>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</si>
  <si>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</si>
  <si>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</si>
  <si>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</si>
  <si>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</si>
  <si>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</si>
  <si>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</si>
  <si>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</si>
  <si>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</si>
  <si>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</si>
  <si>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</si>
  <si>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</si>
  <si>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</si>
  <si>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</si>
  <si>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</si>
  <si>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</si>
  <si>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</si>
  <si>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</si>
  <si>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</si>
  <si>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</si>
  <si>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</si>
  <si>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</si>
  <si>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</si>
  <si>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</si>
  <si>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</si>
  <si>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</si>
  <si>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</si>
  <si>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</si>
  <si>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</si>
  <si>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</si>
  <si>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</si>
  <si>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</si>
  <si>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</si>
  <si>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</si>
  <si>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</si>
  <si>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</si>
  <si>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</si>
  <si>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</si>
  <si>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</si>
  <si>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</si>
  <si>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</si>
  <si>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</si>
  <si>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</si>
  <si>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</si>
  <si>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</si>
  <si>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</si>
  <si>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</si>
  <si>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</si>
  <si>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</si>
  <si>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</si>
  <si>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</si>
  <si>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</si>
  <si>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</si>
  <si>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</si>
  <si>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</si>
  <si>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</si>
  <si>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</si>
  <si>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</si>
  <si>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</si>
  <si>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</si>
  <si>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</si>
  <si>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</si>
  <si>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</si>
  <si>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</si>
  <si>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</si>
  <si>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</si>
  <si>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</si>
  <si>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</si>
  <si>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</si>
  <si>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</si>
  <si>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</si>
  <si>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</si>
  <si>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</si>
  <si>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</si>
  <si>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</si>
  <si>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</si>
  <si>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</si>
  <si>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</si>
  <si>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</si>
  <si>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</si>
  <si>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</si>
  <si>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</si>
  <si>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</si>
  <si>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</si>
  <si>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</si>
  <si>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</si>
  <si>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</si>
  <si>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</si>
  <si>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</si>
  <si>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</si>
  <si>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</si>
  <si>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</si>
  <si>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</si>
  <si>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</si>
  <si>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</si>
  <si>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</si>
  <si>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</si>
  <si>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</si>
  <si>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</si>
  <si>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</si>
  <si>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</si>
  <si>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</si>
  <si>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</si>
  <si>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</si>
  <si>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</si>
  <si>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</si>
  <si>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</si>
  <si>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</si>
  <si>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</si>
  <si>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</si>
  <si>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</si>
  <si>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</si>
  <si>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</si>
  <si>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</si>
  <si>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</si>
  <si>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</si>
  <si>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</si>
  <si>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</si>
  <si>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</si>
  <si>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</si>
  <si>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</si>
  <si>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</si>
  <si>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</si>
  <si>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</si>
  <si>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</si>
  <si>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</si>
  <si>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</si>
  <si>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</si>
  <si>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</si>
  <si>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</si>
  <si>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</si>
  <si>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</si>
  <si>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</si>
  <si>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</si>
  <si>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</si>
  <si>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</si>
  <si>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</si>
  <si>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</si>
  <si>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</si>
  <si>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</si>
  <si>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</si>
  <si>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</si>
  <si>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</si>
  <si>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</si>
  <si>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</si>
  <si>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</si>
  <si>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</si>
  <si>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</si>
  <si>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</si>
  <si>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</si>
  <si>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</si>
  <si>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</si>
  <si>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</si>
  <si>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</si>
  <si>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</si>
  <si>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</si>
  <si>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</si>
  <si>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</si>
  <si>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</si>
  <si>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</si>
  <si>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</si>
  <si>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</si>
  <si>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</si>
  <si>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</si>
  <si>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</si>
  <si>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</si>
  <si>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</si>
  <si>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</si>
  <si>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</si>
  <si>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</si>
  <si>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</si>
  <si>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</si>
  <si>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</si>
  <si>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</si>
  <si>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</si>
  <si>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</si>
  <si>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</si>
  <si>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</si>
  <si>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</si>
  <si>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</si>
  <si>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</si>
  <si>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</si>
  <si>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</si>
  <si>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</si>
  <si>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</si>
  <si>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</si>
  <si>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</si>
  <si>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</si>
  <si>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</si>
  <si>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</si>
  <si>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</si>
  <si>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</si>
  <si>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</si>
  <si>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</si>
  <si>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</si>
  <si>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</si>
  <si>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</si>
  <si>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</si>
  <si>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</si>
  <si>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</si>
  <si>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</si>
  <si>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</si>
  <si>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</si>
  <si>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</si>
  <si>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</si>
  <si>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</si>
  <si>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</si>
  <si>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</si>
  <si>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</si>
  <si>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</si>
  <si>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</si>
  <si>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</si>
  <si>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</si>
  <si>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</si>
  <si>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</si>
  <si>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</si>
  <si>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</si>
  <si>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</si>
  <si>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</si>
  <si>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</si>
  <si>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</si>
  <si>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</si>
  <si>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</si>
  <si>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</si>
  <si>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</si>
  <si>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</si>
  <si>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</si>
  <si>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</si>
  <si>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</si>
  <si>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</si>
  <si>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</si>
  <si>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</si>
  <si>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</si>
  <si>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</si>
  <si>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</si>
  <si>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</si>
  <si>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</si>
  <si>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</si>
  <si>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</si>
  <si>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</si>
  <si>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</si>
  <si>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</si>
  <si>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</si>
  <si>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</si>
  <si>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</si>
  <si>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</si>
  <si>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</si>
  <si>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</si>
  <si>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</si>
  <si>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</si>
  <si>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</si>
  <si>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</si>
  <si>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</si>
  <si>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</si>
  <si>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</si>
  <si>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</si>
  <si>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</si>
  <si>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</si>
  <si>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</si>
  <si>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</si>
  <si>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</si>
  <si>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</si>
  <si>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</si>
  <si>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</si>
  <si>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</si>
  <si>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</si>
  <si>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</si>
  <si>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</si>
  <si>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</si>
  <si>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</si>
  <si>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</si>
  <si>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</si>
  <si>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</si>
  <si>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</si>
  <si>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</si>
  <si>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</si>
  <si>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</si>
  <si>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</si>
  <si>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</si>
  <si>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</si>
  <si>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</si>
  <si>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</si>
  <si>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</si>
  <si>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</si>
  <si>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</si>
  <si>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</si>
  <si>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</si>
  <si>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</si>
  <si>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</si>
  <si>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</si>
  <si>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</si>
  <si>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</si>
  <si>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</si>
  <si>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</si>
  <si>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</si>
  <si>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</si>
  <si>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</si>
  <si>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</si>
  <si>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</si>
  <si>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</si>
  <si>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</si>
  <si>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</si>
  <si>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</si>
  <si>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</si>
  <si>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</si>
  <si>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</si>
  <si>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</si>
  <si>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</si>
  <si>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</si>
  <si>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</si>
  <si>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</si>
  <si>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</si>
  <si>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</si>
  <si>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</si>
  <si>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</si>
  <si>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</si>
  <si>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</si>
  <si>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</si>
  <si>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</si>
  <si>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</si>
  <si>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</si>
  <si>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</si>
  <si>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</si>
  <si>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</si>
  <si>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</si>
  <si>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</si>
  <si>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</si>
  <si>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</si>
  <si>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</si>
  <si>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</si>
  <si>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</si>
  <si>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</si>
  <si>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</si>
  <si>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</si>
  <si>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</si>
  <si>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</si>
  <si>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</si>
  <si>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</si>
  <si>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</si>
  <si>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</si>
  <si>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</si>
  <si>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</si>
  <si>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</si>
  <si>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</si>
  <si>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</si>
  <si>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</si>
  <si>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</si>
  <si>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</si>
  <si>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</si>
  <si>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</si>
  <si>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</si>
  <si>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</si>
  <si>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</si>
  <si>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</si>
  <si>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</si>
  <si>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</si>
  <si>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</si>
  <si>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</si>
  <si>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</si>
  <si>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</si>
  <si>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</si>
  <si>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</si>
  <si>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</si>
  <si>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</si>
  <si>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</si>
  <si>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</si>
  <si>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</si>
  <si>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</si>
  <si>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</si>
  <si>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</si>
  <si>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</si>
  <si>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</si>
  <si>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</si>
  <si>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</si>
  <si>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</si>
  <si>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</si>
  <si>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</si>
  <si>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</si>
  <si>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</si>
  <si>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</si>
  <si>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</si>
  <si>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</si>
  <si>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</si>
  <si>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</si>
  <si>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</si>
  <si>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</si>
  <si>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</si>
  <si>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</si>
  <si>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</si>
  <si>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</si>
  <si>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</si>
  <si>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</si>
  <si>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</si>
  <si>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</si>
  <si>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</si>
  <si>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</si>
  <si>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</si>
  <si>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</si>
  <si>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</si>
  <si>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</si>
  <si>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</si>
  <si>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</si>
  <si>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</si>
  <si>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</si>
  <si>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</si>
  <si>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</si>
  <si>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</si>
  <si>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</si>
  <si>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</si>
  <si>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</si>
  <si>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</si>
  <si>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</si>
  <si>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</si>
  <si>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</si>
  <si>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</si>
  <si>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</si>
  <si>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</si>
  <si>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</si>
  <si>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</si>
  <si>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</si>
  <si>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</si>
  <si>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</si>
  <si>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</si>
  <si>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</si>
  <si>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</si>
  <si>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</si>
  <si>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</si>
  <si>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</si>
  <si>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</si>
  <si>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</si>
  <si>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</si>
  <si>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</si>
  <si>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</si>
  <si>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</si>
  <si>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</si>
  <si>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</si>
  <si>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</si>
  <si>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</si>
  <si>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</si>
  <si>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</si>
  <si>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</si>
  <si>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</si>
  <si>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</si>
  <si>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</si>
  <si>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</si>
  <si>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</si>
  <si>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</si>
  <si>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</si>
  <si>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</si>
  <si>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</si>
  <si>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</si>
  <si>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</si>
  <si>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</si>
  <si>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</si>
  <si>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</si>
  <si>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</si>
  <si>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</si>
  <si>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</si>
  <si>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</si>
  <si>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</si>
  <si>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</si>
  <si>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</si>
  <si>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</si>
  <si>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</si>
  <si>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</si>
  <si>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</si>
  <si>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</si>
  <si>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</si>
  <si>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</si>
  <si>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</si>
  <si>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</si>
  <si>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</si>
  <si>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</si>
  <si>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</si>
  <si>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</si>
  <si>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</si>
  <si>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</si>
  <si>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</si>
  <si>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</si>
  <si>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</si>
  <si>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</si>
  <si>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</si>
  <si>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</si>
  <si>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</si>
  <si>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</si>
  <si>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</si>
  <si>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</si>
  <si>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</si>
  <si>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</si>
  <si>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</si>
  <si>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</si>
  <si>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</si>
  <si>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</si>
  <si>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</si>
  <si>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</si>
  <si>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</si>
  <si>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</si>
  <si>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</si>
  <si>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</si>
  <si>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</si>
  <si>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</si>
  <si>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</si>
  <si>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</si>
  <si>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</si>
  <si>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</si>
  <si>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</si>
  <si>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</si>
  <si>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</si>
  <si>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</si>
  <si>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</si>
  <si>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</si>
  <si>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</si>
  <si>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</si>
  <si>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</si>
  <si>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</si>
  <si>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</si>
  <si>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</si>
  <si>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</si>
  <si>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</si>
  <si>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</si>
  <si>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</si>
  <si>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</si>
  <si>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</si>
  <si>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</si>
  <si>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</si>
  <si>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</si>
  <si>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</si>
  <si>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</si>
  <si>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</si>
  <si>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</si>
  <si>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</si>
  <si>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</si>
  <si>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</si>
  <si>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</si>
  <si>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</si>
  <si>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</si>
  <si>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</si>
  <si>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</si>
  <si>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</si>
  <si>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</si>
  <si>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</si>
  <si>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</si>
  <si>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</si>
  <si>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</si>
  <si>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</si>
  <si>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</si>
  <si>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</si>
  <si>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</si>
  <si>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</si>
  <si>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</si>
  <si>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</si>
  <si>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</si>
  <si>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</si>
  <si>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</si>
  <si>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</si>
  <si>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</si>
  <si>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</si>
  <si>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</si>
  <si>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</si>
  <si>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</si>
  <si>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</si>
  <si>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</si>
  <si>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</si>
  <si>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</si>
  <si>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</si>
  <si>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</si>
  <si>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</si>
  <si>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</si>
  <si>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</si>
  <si>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</si>
  <si>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</si>
  <si>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</si>
  <si>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</si>
  <si>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</si>
  <si>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</si>
  <si>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</si>
  <si>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</si>
  <si>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</si>
  <si>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</si>
  <si>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</si>
  <si>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</si>
  <si>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</si>
  <si>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</si>
  <si>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</si>
  <si>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</si>
  <si>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</si>
  <si>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</si>
  <si>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</si>
  <si>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</si>
  <si>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</si>
  <si>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</si>
  <si>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</si>
  <si>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</si>
  <si>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</si>
  <si>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</si>
  <si>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</si>
  <si>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</si>
  <si>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</si>
  <si>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</si>
  <si>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</si>
  <si>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</si>
  <si>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</si>
  <si>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</si>
  <si>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</si>
  <si>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</si>
  <si>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</si>
  <si>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</si>
  <si>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</si>
  <si>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</si>
  <si>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</si>
  <si>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</si>
  <si>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</si>
  <si>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</si>
  <si>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</si>
  <si>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</si>
  <si>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</si>
  <si>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</si>
  <si>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</si>
  <si>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</si>
  <si>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</si>
  <si>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</si>
  <si>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</si>
  <si>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</si>
  <si>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</si>
  <si>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</si>
  <si>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</si>
  <si>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</si>
  <si>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</si>
  <si>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</si>
  <si>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</si>
  <si>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</si>
  <si>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</si>
  <si>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</si>
  <si>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</si>
  <si>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</si>
  <si>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</si>
  <si>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</si>
  <si>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</si>
  <si>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</si>
  <si>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</si>
  <si>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</si>
  <si>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</si>
  <si>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</si>
  <si>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</si>
  <si>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</si>
  <si>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</si>
  <si>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</si>
  <si>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</si>
  <si>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</si>
  <si>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</si>
  <si>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</si>
  <si>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</si>
  <si>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</si>
  <si>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</si>
  <si>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</si>
  <si>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</si>
  <si>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</si>
  <si>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</si>
  <si>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</si>
  <si>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</si>
  <si>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</si>
  <si>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</si>
  <si>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</si>
  <si>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</si>
  <si>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</si>
  <si>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</si>
  <si>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</si>
  <si>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</si>
  <si>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</si>
  <si>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</si>
  <si>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</si>
  <si>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</si>
  <si>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</si>
  <si>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</si>
  <si>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</si>
  <si>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</si>
  <si>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</si>
  <si>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</si>
  <si>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</si>
  <si>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</si>
  <si>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</si>
  <si>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</si>
  <si>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</si>
  <si>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</si>
  <si>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</si>
  <si>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</si>
  <si>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</si>
  <si>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</si>
  <si>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</si>
  <si>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</si>
  <si>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</si>
  <si>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</si>
  <si>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</si>
  <si>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</si>
  <si>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</si>
  <si>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</si>
  <si>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</si>
  <si>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</si>
  <si>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</si>
  <si>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</si>
  <si>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</si>
  <si>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</si>
  <si>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</si>
  <si>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</si>
  <si>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</si>
  <si>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</si>
  <si>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</si>
  <si>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</si>
  <si>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</si>
  <si>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</si>
  <si>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</si>
  <si>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</si>
  <si>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</si>
  <si>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</si>
  <si>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</si>
  <si>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</si>
  <si>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</si>
  <si>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</si>
  <si>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</si>
  <si>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</si>
  <si>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</si>
  <si>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</si>
  <si>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</si>
  <si>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</si>
  <si>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</si>
  <si>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</si>
  <si>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</si>
  <si>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</si>
  <si>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</si>
  <si>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</si>
  <si>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</si>
  <si>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</si>
  <si>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</si>
  <si>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</si>
  <si>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</si>
  <si>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</si>
  <si>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</si>
  <si>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</si>
  <si>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</si>
  <si>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</si>
  <si>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</si>
  <si>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</si>
  <si>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</si>
  <si>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</si>
  <si>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</si>
  <si>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</si>
  <si>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</si>
  <si>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</si>
  <si>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</si>
  <si>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</si>
  <si>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</si>
  <si>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</si>
  <si>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</si>
  <si>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</si>
  <si>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</si>
  <si>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</si>
  <si>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</si>
  <si>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</si>
  <si>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</si>
  <si>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</si>
  <si>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</si>
  <si>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</si>
  <si>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</si>
  <si>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</si>
  <si>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</si>
  <si>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</si>
  <si>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</si>
  <si>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</si>
  <si>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</si>
  <si>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</si>
  <si>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</si>
  <si>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</si>
  <si>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</si>
  <si>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</si>
  <si>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</si>
  <si>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</si>
  <si>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</si>
  <si>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</si>
  <si>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</si>
  <si>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</si>
  <si>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</si>
  <si>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</si>
  <si>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</si>
  <si>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</si>
  <si>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</si>
  <si>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</si>
  <si>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</si>
  <si>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</si>
  <si>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</si>
  <si>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</si>
  <si>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</si>
  <si>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</si>
  <si>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</si>
  <si>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</si>
  <si>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</si>
  <si>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</si>
  <si>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</si>
  <si>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</si>
  <si>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</si>
  <si>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</si>
  <si>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</si>
  <si>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</si>
  <si>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</si>
  <si>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</si>
  <si>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</si>
  <si>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</si>
  <si>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</si>
  <si>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</si>
  <si>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</si>
  <si>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</si>
  <si>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</si>
  <si>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</si>
  <si>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</si>
  <si>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</si>
  <si>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</si>
  <si>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</si>
  <si>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</si>
  <si>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</si>
  <si>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</si>
  <si>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</si>
  <si>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</si>
  <si>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</si>
  <si>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</si>
  <si>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</si>
  <si>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</si>
  <si>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</si>
  <si>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</si>
  <si>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</si>
  <si>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</si>
  <si>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</si>
  <si>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</si>
  <si>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</si>
  <si>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</si>
  <si>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</si>
  <si>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</si>
  <si>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</si>
  <si>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</si>
  <si>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</si>
  <si>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</si>
  <si>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</si>
  <si>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</si>
  <si>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</si>
  <si>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</si>
  <si>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</si>
  <si>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</si>
  <si>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</si>
  <si>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</si>
  <si>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</si>
  <si>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</si>
  <si>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</si>
  <si>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</si>
  <si>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</si>
  <si>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</si>
  <si>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</si>
  <si>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</si>
  <si>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</si>
  <si>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</si>
  <si>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</si>
  <si>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</si>
  <si>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</si>
  <si>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</si>
  <si>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</si>
  <si>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</si>
  <si>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</si>
  <si>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</si>
  <si>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</si>
  <si>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</si>
  <si>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</si>
  <si>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</si>
  <si>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</si>
  <si>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</si>
  <si>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</si>
  <si>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</si>
  <si>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</si>
  <si>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</si>
  <si>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</si>
  <si>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</si>
  <si>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</si>
  <si>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</si>
  <si>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</si>
  <si>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</si>
  <si>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</si>
  <si>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</si>
  <si>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</si>
  <si>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</si>
  <si>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</si>
  <si>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</si>
  <si>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</si>
  <si>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</si>
  <si>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</si>
  <si>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</si>
  <si>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</si>
  <si>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</si>
  <si>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</si>
  <si>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</si>
  <si>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</si>
  <si>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</si>
  <si>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</si>
  <si>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</si>
  <si>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</si>
  <si>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</si>
  <si>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</si>
  <si>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</si>
  <si>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</si>
  <si>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</si>
  <si>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</si>
  <si>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</si>
  <si>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</si>
  <si>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</si>
  <si>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</si>
  <si>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</si>
  <si>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</si>
  <si>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</si>
  <si>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</si>
  <si>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</si>
  <si>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</si>
  <si>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</si>
  <si>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</si>
  <si>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</si>
  <si>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</si>
  <si>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</si>
  <si>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</si>
  <si>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</si>
  <si>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</si>
  <si>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</si>
  <si>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</si>
  <si>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</si>
  <si>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</si>
  <si>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</si>
  <si>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</si>
  <si>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</si>
  <si>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</si>
  <si>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</si>
  <si>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</si>
  <si>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</si>
  <si>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</si>
  <si>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</si>
  <si>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</si>
  <si>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</si>
  <si>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</si>
  <si>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</si>
  <si>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</si>
  <si>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</si>
  <si>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</si>
  <si>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</si>
  <si>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</si>
  <si>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</si>
  <si>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</si>
  <si>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</si>
  <si>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</si>
  <si>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</si>
  <si>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</si>
  <si>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</si>
  <si>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</si>
  <si>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</si>
  <si>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</si>
  <si>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</si>
  <si>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</si>
  <si>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</si>
  <si>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</si>
  <si>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</si>
  <si>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</si>
  <si>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</si>
  <si>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</si>
  <si>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</si>
  <si>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</si>
  <si>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</si>
  <si>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</si>
  <si>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</si>
  <si>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</si>
  <si>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</si>
  <si>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</si>
  <si>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</si>
  <si>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</si>
  <si>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</si>
  <si>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</si>
  <si>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</si>
  <si>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</si>
  <si>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</si>
  <si>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</si>
  <si>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</si>
  <si>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</si>
  <si>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</si>
  <si>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</si>
  <si>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</si>
  <si>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</si>
  <si>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</si>
  <si>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</si>
  <si>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</si>
  <si>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</si>
  <si>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</si>
  <si>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</si>
  <si>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</si>
  <si>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</si>
  <si>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</si>
  <si>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</si>
  <si>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</si>
  <si>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</si>
  <si>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</si>
  <si>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</si>
  <si>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</si>
  <si>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</si>
  <si>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</si>
  <si>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</si>
  <si>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</si>
  <si>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</si>
  <si>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</si>
  <si>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</si>
  <si>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</si>
  <si>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</si>
  <si>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</si>
  <si>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</si>
  <si>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</si>
  <si>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</si>
  <si>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</si>
  <si>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</si>
  <si>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</si>
  <si>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</si>
  <si>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</si>
  <si>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</si>
  <si>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</si>
  <si>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</si>
  <si>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</si>
  <si>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</si>
  <si>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</si>
  <si>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</si>
  <si>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</si>
  <si>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</si>
  <si>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</si>
  <si>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</si>
  <si>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</si>
  <si>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</si>
  <si>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</si>
  <si>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</si>
  <si>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</si>
  <si>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</si>
  <si>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</si>
  <si>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</si>
  <si>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</si>
  <si>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</si>
  <si>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</si>
  <si>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</si>
  <si>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</si>
  <si>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</si>
  <si>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</si>
  <si>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</si>
  <si>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</si>
  <si>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</si>
  <si>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</si>
  <si>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</si>
  <si>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</si>
  <si>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</si>
  <si>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</si>
  <si>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</si>
  <si>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</si>
  <si>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</si>
  <si>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</si>
  <si>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</si>
  <si>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</si>
  <si>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</si>
  <si>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</si>
  <si>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</si>
  <si>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</si>
  <si>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</si>
  <si>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</si>
  <si>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</si>
  <si>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</si>
  <si>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</si>
  <si>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</si>
  <si>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</si>
  <si>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</si>
  <si>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</si>
  <si>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</si>
  <si>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</si>
  <si>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</si>
  <si>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</si>
  <si>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</si>
  <si>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</si>
  <si>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</si>
  <si>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</si>
  <si>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</si>
  <si>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</si>
  <si>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</si>
  <si>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</si>
  <si>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</si>
  <si>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</si>
  <si>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</si>
  <si>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</si>
  <si>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</si>
  <si>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</si>
  <si>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</si>
  <si>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</si>
  <si>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</si>
  <si>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</si>
  <si>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</si>
  <si>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</si>
  <si>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</si>
  <si>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</si>
  <si>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</si>
  <si>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</si>
  <si>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</si>
  <si>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</si>
  <si>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</si>
  <si>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</si>
  <si>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</si>
  <si>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</si>
  <si>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</si>
  <si>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</si>
  <si>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</si>
  <si>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</si>
  <si>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</si>
  <si>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</si>
  <si>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</si>
  <si>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</si>
  <si>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</si>
  <si>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</si>
  <si>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</si>
  <si>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</si>
  <si>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</si>
  <si>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</si>
  <si>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</si>
  <si>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</si>
  <si>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</si>
  <si>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</si>
  <si>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</si>
  <si>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</si>
  <si>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</si>
  <si>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</si>
  <si>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</si>
  <si>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</si>
  <si>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</si>
  <si>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</si>
  <si>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</si>
  <si>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</si>
  <si>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</si>
  <si>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</si>
  <si>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</si>
  <si>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</si>
  <si>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</si>
  <si>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</si>
  <si>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</si>
  <si>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</si>
  <si>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</si>
  <si>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</si>
  <si>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</si>
  <si>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</si>
  <si>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</si>
  <si>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</si>
  <si>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</si>
  <si>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</si>
  <si>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</si>
  <si>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</si>
  <si>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</si>
  <si>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</si>
  <si>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</si>
  <si>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</si>
  <si>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</si>
  <si>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</si>
  <si>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</si>
  <si>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</si>
  <si>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</si>
  <si>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</si>
  <si>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</si>
  <si>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</si>
  <si>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</si>
  <si>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</si>
  <si>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</si>
  <si>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</si>
  <si>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</si>
  <si>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</si>
  <si>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</si>
  <si>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</si>
  <si>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</si>
  <si>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</si>
  <si>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</si>
  <si>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</si>
  <si>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</si>
  <si>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</si>
  <si>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</si>
  <si>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</si>
  <si>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</si>
  <si>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</si>
  <si>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</si>
  <si>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</si>
  <si>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</si>
  <si>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</si>
  <si>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</si>
  <si>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</si>
  <si>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</si>
  <si>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</si>
  <si>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</si>
  <si>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</si>
  <si>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</si>
  <si>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</si>
  <si>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</si>
  <si>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</si>
  <si>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</si>
  <si>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</si>
  <si>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</si>
  <si>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</si>
  <si>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</si>
  <si>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</si>
  <si>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</si>
  <si>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</si>
  <si>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</si>
  <si>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</si>
  <si>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</si>
  <si>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</si>
  <si>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</si>
  <si>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</si>
  <si>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</si>
  <si>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</si>
  <si>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</si>
  <si>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</si>
  <si>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</si>
  <si>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</si>
  <si>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</si>
  <si>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</si>
  <si>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</si>
  <si>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</si>
  <si>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</si>
  <si>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</si>
  <si>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</si>
  <si>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</si>
  <si>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</si>
  <si>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</si>
  <si>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</si>
  <si>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</si>
  <si>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</si>
  <si>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</si>
  <si>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</si>
  <si>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</si>
  <si>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</si>
  <si>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</si>
  <si>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</si>
  <si>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</si>
  <si>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</si>
  <si>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</si>
  <si>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</si>
  <si>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</si>
  <si>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</si>
  <si>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</si>
  <si>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</si>
  <si>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</si>
  <si>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</si>
  <si>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</si>
  <si>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</si>
  <si>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</si>
  <si>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</si>
  <si>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</si>
  <si>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</si>
  <si>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</si>
  <si>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</si>
  <si>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</si>
  <si>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</si>
  <si>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</si>
  <si>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</si>
  <si>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</si>
  <si>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</si>
  <si>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</si>
  <si>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</si>
  <si>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</si>
  <si>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</si>
  <si>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</si>
  <si>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</si>
  <si>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</si>
  <si>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</si>
  <si>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</si>
  <si>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</si>
  <si>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</si>
  <si>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</si>
  <si>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</si>
  <si>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</si>
  <si>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</si>
  <si>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</si>
  <si>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</si>
  <si>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</si>
  <si>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</si>
  <si>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</si>
  <si>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</si>
  <si>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</si>
  <si>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</si>
  <si>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</si>
  <si>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</si>
  <si>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</si>
  <si>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</si>
  <si>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</si>
  <si>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</si>
  <si>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</si>
  <si>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</si>
  <si>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</si>
  <si>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</si>
  <si>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</si>
  <si>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</si>
  <si>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</si>
  <si>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</si>
  <si>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</si>
  <si>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</si>
  <si>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</si>
  <si>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</si>
  <si>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</si>
  <si>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</si>
  <si>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</si>
  <si>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</si>
  <si>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</si>
  <si>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</si>
  <si>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</si>
  <si>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</si>
  <si>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</si>
  <si>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</si>
  <si>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</si>
  <si>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</si>
  <si>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</si>
  <si>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</si>
  <si>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</si>
  <si>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</si>
  <si>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</si>
  <si>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</si>
  <si>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</si>
  <si>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</si>
  <si>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</si>
  <si>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</si>
  <si>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</si>
  <si>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</si>
  <si>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</si>
  <si>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</si>
  <si>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</si>
  <si>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</si>
  <si>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</si>
  <si>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</si>
  <si>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</si>
  <si>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</si>
  <si>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</si>
  <si>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</si>
  <si>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</si>
  <si>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</si>
  <si>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</si>
  <si>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</si>
  <si>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</si>
  <si>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</si>
  <si>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</si>
  <si>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</si>
  <si>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</si>
  <si>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</si>
  <si>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</si>
  <si>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</si>
  <si>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</si>
  <si>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</si>
  <si>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</si>
  <si>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</si>
  <si>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</si>
  <si>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</si>
  <si>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</si>
  <si>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</si>
  <si>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</si>
  <si>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</si>
  <si>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</si>
  <si>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</si>
  <si>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</si>
  <si>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</si>
  <si>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</si>
  <si>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</si>
  <si>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</si>
  <si>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</si>
  <si>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</si>
  <si>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</si>
  <si>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</si>
  <si>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</si>
  <si>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</si>
  <si>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</si>
  <si>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</si>
  <si>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</si>
  <si>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</si>
  <si>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</si>
  <si>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</si>
  <si>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</si>
  <si>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</si>
  <si>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</si>
  <si>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</si>
  <si>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</si>
  <si>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</si>
  <si>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</si>
  <si>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</si>
  <si>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</si>
  <si>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</si>
  <si>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</si>
  <si>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</si>
  <si>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</si>
  <si>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</si>
  <si>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</si>
  <si>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</si>
  <si>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</si>
  <si>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</si>
  <si>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</si>
  <si>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</si>
  <si>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</si>
  <si>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</si>
  <si>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</si>
  <si>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</si>
  <si>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</si>
  <si>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</si>
  <si>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</si>
  <si>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</si>
  <si>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</si>
  <si>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</si>
  <si>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</si>
  <si>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</si>
  <si>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</si>
  <si>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</si>
  <si>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</si>
  <si>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</si>
  <si>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</si>
  <si>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</si>
  <si>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</si>
  <si>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</si>
  <si>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</si>
  <si>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</si>
  <si>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</si>
  <si>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</si>
  <si>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</si>
  <si>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</si>
  <si>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</si>
  <si>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</si>
  <si>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</si>
  <si>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</si>
  <si>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</si>
  <si>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</si>
  <si>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</si>
  <si>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</si>
  <si>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</si>
  <si>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</si>
  <si>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</si>
  <si>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</si>
  <si>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</si>
  <si>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</si>
  <si>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</si>
  <si>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</si>
  <si>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</si>
  <si>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</si>
  <si>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</si>
  <si>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</si>
  <si>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</si>
  <si>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</si>
  <si>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</si>
  <si>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</si>
  <si>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</si>
  <si>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</si>
  <si>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</si>
  <si>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</si>
  <si>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</si>
  <si>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</si>
  <si>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</si>
  <si>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</si>
  <si>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</si>
  <si>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</si>
  <si>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</si>
  <si>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</si>
  <si>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</si>
  <si>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</si>
  <si>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</si>
  <si>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</si>
  <si>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</si>
  <si>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</si>
  <si>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</si>
  <si>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</si>
  <si>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</si>
  <si>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</si>
  <si>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</si>
  <si>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</si>
  <si>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</si>
  <si>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</si>
  <si>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</si>
  <si>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</si>
  <si>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</si>
  <si>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</si>
  <si>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</si>
  <si>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</si>
  <si>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</si>
  <si>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</si>
  <si>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</si>
  <si>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</si>
  <si>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</si>
  <si>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</si>
  <si>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</si>
  <si>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</si>
  <si>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</si>
  <si>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</si>
  <si>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</si>
  <si>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</si>
  <si>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</si>
  <si>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</si>
  <si>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</si>
  <si>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</si>
  <si>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</si>
  <si>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</si>
  <si>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</si>
  <si>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</si>
  <si>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</si>
  <si>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</si>
  <si>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</si>
  <si>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</si>
  <si>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</si>
  <si>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</si>
  <si>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</si>
  <si>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</si>
  <si>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</si>
  <si>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</si>
  <si>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</si>
  <si>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</si>
  <si>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</si>
  <si>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</si>
  <si>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</si>
  <si>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</si>
  <si>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</si>
  <si>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</si>
  <si>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</si>
  <si>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</si>
  <si>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</si>
  <si>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</si>
  <si>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</si>
  <si>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</si>
  <si>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</si>
  <si>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</si>
  <si>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</si>
  <si>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</si>
  <si>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</si>
  <si>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</si>
  <si>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</si>
  <si>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</si>
  <si>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</si>
  <si>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</si>
  <si>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</si>
  <si>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</si>
  <si>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</si>
  <si>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</si>
  <si>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</si>
  <si>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</si>
  <si>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</si>
  <si>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</si>
  <si>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</si>
  <si>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</si>
  <si>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</si>
  <si>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</si>
  <si>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</si>
  <si>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</si>
  <si>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</si>
  <si>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</si>
  <si>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</si>
  <si>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</si>
  <si>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</si>
  <si>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</si>
  <si>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</si>
  <si>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</si>
  <si>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</si>
  <si>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</si>
  <si>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</si>
  <si>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</si>
  <si>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</si>
  <si>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</si>
  <si>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</si>
  <si>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</si>
  <si>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</si>
  <si>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</si>
  <si>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</si>
  <si>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</si>
  <si>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</si>
  <si>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</si>
  <si>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</si>
  <si>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</si>
  <si>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</si>
  <si>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</si>
  <si>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</si>
  <si>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</si>
  <si>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</si>
  <si>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</si>
  <si>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</si>
  <si>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</si>
  <si>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</si>
  <si>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</si>
  <si>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</si>
  <si>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</si>
  <si>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</si>
  <si>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</si>
  <si>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</si>
  <si>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</si>
  <si>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</si>
  <si>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</si>
  <si>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</si>
  <si>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</si>
  <si>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</si>
  <si>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</si>
  <si>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</si>
  <si>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</si>
  <si>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</si>
  <si>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</si>
  <si>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</si>
  <si>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</si>
  <si>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</si>
  <si>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</si>
  <si>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</si>
  <si>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</si>
  <si>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</si>
  <si>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</si>
  <si>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</si>
  <si>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</si>
  <si>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</si>
  <si>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</si>
  <si>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</si>
  <si>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</si>
  <si>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</si>
  <si>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</si>
  <si>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</si>
  <si>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</si>
  <si>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</si>
  <si>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</si>
  <si>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</si>
  <si>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</si>
  <si>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</si>
  <si>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</si>
  <si>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</si>
  <si>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</si>
  <si>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</si>
  <si>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</si>
  <si>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</si>
  <si>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</si>
  <si>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</si>
  <si>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</si>
  <si>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</si>
  <si>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</si>
  <si>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</si>
  <si>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</si>
  <si>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</si>
  <si>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</si>
  <si>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</si>
  <si>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</si>
  <si>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</si>
  <si>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</si>
  <si>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</si>
  <si>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</si>
  <si>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</si>
  <si>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</si>
  <si>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</si>
  <si>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</si>
  <si>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</si>
  <si>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</si>
  <si>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</si>
  <si>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</si>
  <si>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</si>
  <si>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</si>
  <si>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</si>
  <si>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</si>
  <si>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</si>
  <si>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</si>
  <si>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</si>
  <si>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</si>
  <si>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</si>
  <si>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</si>
  <si>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</si>
  <si>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</si>
  <si>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</si>
  <si>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</si>
  <si>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</si>
  <si>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</si>
  <si>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</si>
  <si>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</si>
  <si>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</si>
  <si>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</si>
  <si>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</si>
  <si>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</si>
  <si>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</si>
  <si>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</si>
  <si>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</si>
  <si>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</si>
  <si>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</si>
  <si>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</si>
  <si>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</si>
  <si>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</si>
  <si>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</si>
  <si>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</si>
  <si>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</si>
  <si>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</si>
  <si>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</si>
  <si>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</si>
  <si>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</si>
  <si>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</si>
  <si>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</si>
  <si>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</si>
  <si>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</si>
  <si>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</si>
  <si>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</si>
  <si>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</si>
  <si>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</si>
  <si>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</si>
  <si>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</si>
  <si>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</si>
  <si>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</si>
  <si>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</si>
  <si>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</si>
  <si>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</si>
  <si>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</si>
  <si>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</si>
  <si>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</si>
  <si>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</si>
  <si>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</si>
  <si>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</si>
  <si>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</si>
  <si>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</si>
  <si>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</si>
  <si>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</si>
  <si>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</si>
  <si>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</si>
  <si>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</si>
  <si>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</si>
  <si>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</si>
  <si>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</si>
  <si>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</si>
  <si>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</si>
  <si>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</si>
  <si>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</si>
  <si>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</si>
  <si>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</si>
  <si>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</si>
  <si>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</si>
  <si>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</si>
  <si>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</si>
  <si>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</si>
  <si>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</si>
  <si>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</si>
  <si>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</si>
  <si>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</si>
  <si>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</si>
  <si>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</si>
  <si>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</si>
  <si>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</si>
  <si>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</si>
  <si>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</si>
  <si>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</si>
  <si>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</si>
  <si>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</si>
  <si>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</si>
  <si>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</si>
  <si>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</si>
  <si>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</si>
  <si>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</si>
  <si>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</si>
  <si>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</si>
  <si>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</si>
  <si>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</si>
  <si>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</si>
  <si>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</si>
  <si>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</si>
  <si>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</si>
  <si>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</si>
  <si>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</si>
  <si>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</si>
  <si>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</si>
  <si>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</si>
  <si>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</si>
  <si>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</si>
  <si>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</si>
  <si>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</si>
  <si>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</si>
  <si>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</si>
  <si>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</si>
  <si>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</si>
  <si>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</si>
  <si>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</si>
  <si>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</si>
  <si>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</si>
  <si>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</si>
  <si>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</si>
  <si>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</si>
  <si>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</si>
  <si>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</si>
  <si>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</si>
  <si>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</si>
  <si>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</si>
  <si>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</si>
  <si>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</si>
  <si>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</si>
  <si>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</si>
  <si>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</si>
  <si>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</si>
  <si>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</si>
  <si>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</si>
  <si>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</si>
  <si>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</si>
  <si>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</si>
  <si>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</si>
  <si>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</si>
  <si>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</si>
  <si>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</si>
  <si>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</si>
  <si>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</si>
  <si>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</si>
  <si>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</si>
  <si>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</si>
  <si>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</si>
  <si>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</si>
  <si>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</si>
  <si>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</si>
  <si>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</si>
  <si>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</si>
  <si>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</si>
  <si>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</si>
  <si>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</si>
  <si>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</si>
  <si>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</si>
  <si>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</si>
  <si>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</si>
  <si>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</si>
  <si>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</si>
  <si>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</si>
  <si>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</si>
  <si>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</si>
  <si>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</si>
  <si>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</si>
  <si>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</si>
  <si>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</si>
  <si>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</si>
  <si>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</si>
  <si>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</si>
  <si>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</si>
  <si>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</si>
  <si>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</si>
  <si>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</si>
  <si>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</si>
  <si>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</si>
  <si>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</si>
  <si>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</si>
  <si>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</si>
  <si>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</si>
  <si>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</si>
  <si>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</si>
  <si>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</si>
  <si>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</si>
  <si>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</si>
  <si>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</si>
  <si>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</si>
  <si>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</si>
  <si>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</si>
  <si>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</si>
  <si>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</si>
  <si>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</si>
  <si>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</si>
  <si>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</si>
  <si>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</si>
  <si>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</si>
  <si>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</si>
  <si>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</si>
  <si>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</si>
  <si>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</si>
  <si>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</si>
  <si>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</si>
  <si>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</si>
  <si>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</si>
  <si>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</si>
  <si>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</si>
  <si>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</si>
  <si>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</si>
  <si>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</si>
  <si>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</si>
  <si>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</si>
  <si>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</si>
  <si>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</si>
  <si>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</si>
  <si>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</si>
  <si>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</si>
  <si>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</si>
  <si>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</si>
  <si>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</si>
  <si>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</si>
  <si>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</si>
  <si>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</si>
  <si>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</si>
  <si>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</si>
  <si>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</si>
  <si>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</si>
  <si>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</si>
  <si>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</si>
  <si>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</si>
  <si>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</si>
  <si>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</si>
  <si>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</si>
  <si>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</si>
  <si>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</si>
  <si>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</si>
  <si>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</si>
  <si>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</si>
  <si>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</si>
  <si>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</si>
  <si>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</si>
  <si>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</si>
  <si>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</si>
  <si>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</si>
  <si>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</si>
  <si>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</si>
  <si>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</si>
  <si>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</si>
  <si>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</si>
  <si>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</si>
  <si>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</si>
  <si>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</si>
  <si>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</si>
  <si>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</si>
  <si>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</si>
  <si>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</si>
  <si>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</si>
  <si>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</si>
  <si>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</si>
  <si>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</si>
  <si>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</si>
  <si>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</si>
  <si>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</si>
  <si>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</si>
  <si>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</si>
  <si>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</si>
  <si>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</si>
  <si>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</si>
  <si>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</si>
  <si>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</si>
  <si>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</si>
  <si>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</si>
  <si>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</si>
  <si>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</si>
  <si>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</si>
  <si>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</si>
  <si>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</si>
  <si>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</si>
  <si>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</si>
  <si>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</si>
  <si>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</si>
  <si>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</si>
  <si>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</si>
  <si>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</si>
  <si>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</si>
  <si>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</si>
  <si>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</si>
  <si>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</si>
  <si>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</si>
  <si>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</si>
  <si>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</si>
  <si>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</si>
  <si>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</si>
  <si>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</si>
  <si>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</si>
  <si>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</si>
  <si>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</si>
  <si>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</si>
  <si>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</si>
  <si>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</si>
  <si>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</si>
  <si>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</si>
  <si>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</si>
  <si>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</si>
  <si>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</si>
  <si>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</si>
  <si>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</si>
  <si>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</si>
  <si>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</si>
  <si>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</si>
  <si>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</si>
  <si>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</si>
  <si>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</si>
  <si>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</si>
  <si>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</si>
  <si>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</si>
  <si>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</si>
  <si>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</si>
  <si>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</si>
  <si>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</si>
  <si>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</si>
  <si>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</si>
  <si>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</si>
  <si>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</si>
  <si>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</si>
  <si>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</si>
  <si>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</si>
  <si>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</si>
  <si>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</si>
  <si>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</si>
  <si>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</si>
  <si>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</si>
  <si>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</si>
  <si>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</si>
  <si>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</si>
  <si>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</si>
  <si>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</si>
  <si>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</si>
  <si>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</si>
  <si>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</si>
  <si>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</si>
  <si>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</si>
  <si>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</si>
  <si>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</si>
  <si>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</si>
  <si>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</si>
  <si>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</si>
  <si>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</si>
  <si>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</si>
  <si>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</si>
  <si>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</si>
  <si>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</si>
  <si>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</si>
  <si>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</si>
  <si>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</si>
  <si>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</si>
  <si>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</si>
  <si>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</si>
  <si>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</si>
  <si>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</si>
  <si>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</si>
  <si>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</si>
  <si>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</si>
  <si>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</si>
  <si>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</si>
  <si>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</si>
  <si>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</si>
  <si>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</si>
  <si>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</si>
  <si>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</si>
  <si>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</si>
  <si>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</si>
  <si>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</si>
  <si>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</si>
  <si>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</si>
  <si>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</si>
  <si>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</si>
  <si>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</si>
  <si>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</si>
  <si>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</si>
  <si>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</si>
  <si>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</si>
  <si>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</si>
  <si>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</si>
  <si>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</si>
  <si>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</si>
  <si>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</si>
  <si>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</si>
  <si>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</si>
  <si>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</si>
  <si>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</si>
  <si>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</si>
  <si>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</si>
  <si>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</si>
  <si>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</si>
  <si>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</si>
  <si>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</si>
  <si>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</si>
  <si>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</si>
  <si>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</si>
  <si>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</si>
  <si>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</si>
  <si>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</si>
  <si>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</si>
  <si>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</si>
  <si>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</si>
  <si>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</si>
  <si>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</si>
  <si>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</si>
  <si>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</si>
  <si>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</si>
  <si>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</si>
  <si>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</si>
  <si>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</si>
  <si>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</si>
  <si>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</si>
  <si>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</si>
  <si>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</si>
  <si>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</si>
  <si>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</si>
  <si>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</si>
  <si>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</si>
  <si>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</si>
  <si>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</si>
  <si>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</si>
  <si>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</si>
  <si>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</si>
  <si>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</si>
  <si>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</si>
  <si>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</si>
  <si>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</si>
  <si>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</si>
  <si>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</si>
  <si>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</si>
  <si>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</si>
  <si>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</si>
  <si>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</si>
  <si>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</si>
  <si>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</si>
  <si>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</si>
  <si>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</si>
  <si>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</si>
  <si>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</si>
  <si>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</si>
  <si>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</si>
  <si>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</si>
  <si>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</si>
  <si>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</si>
  <si>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</si>
  <si>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</si>
  <si>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</si>
  <si>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</si>
  <si>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</si>
  <si>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</si>
  <si>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</si>
  <si>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</si>
  <si>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</si>
  <si>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</si>
  <si>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</si>
  <si>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</si>
  <si>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</si>
  <si>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</si>
  <si>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</si>
  <si>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</si>
  <si>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</si>
  <si>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</si>
  <si>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</si>
  <si>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</si>
  <si>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</si>
  <si>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</si>
  <si>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</si>
  <si>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</si>
  <si>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</si>
  <si>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</si>
  <si>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</si>
  <si>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</si>
  <si>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</si>
  <si>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</si>
  <si>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</si>
  <si>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</si>
  <si>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</si>
  <si>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</si>
  <si>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</si>
  <si>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</si>
  <si>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</si>
  <si>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</si>
  <si>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</si>
  <si>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</si>
  <si>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</si>
  <si>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</si>
  <si>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</si>
  <si>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</si>
  <si>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</si>
  <si>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</si>
  <si>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</si>
  <si>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</si>
  <si>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</si>
  <si>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</si>
  <si>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</si>
  <si>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</si>
  <si>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</si>
  <si>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</si>
  <si>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</si>
  <si>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</si>
  <si>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</si>
  <si>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</si>
  <si>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</si>
  <si>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</si>
  <si>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</si>
  <si>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</si>
  <si>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</si>
  <si>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</si>
  <si>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</si>
  <si>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</si>
  <si>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</si>
  <si>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</si>
  <si>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</si>
  <si>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</si>
  <si>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</si>
  <si>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</si>
  <si>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</si>
  <si>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</si>
  <si>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</si>
  <si>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</si>
  <si>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</si>
  <si>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</si>
  <si>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</si>
  <si>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</si>
  <si>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</si>
  <si>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</si>
  <si>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</si>
  <si>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</si>
  <si>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</si>
  <si>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</si>
  <si>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</si>
  <si>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</si>
  <si>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</si>
  <si>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</si>
  <si>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</si>
  <si>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</si>
  <si>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</si>
  <si>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</si>
  <si>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</si>
  <si>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</si>
  <si>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</si>
  <si>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</si>
  <si>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</si>
  <si>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</si>
  <si>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</si>
  <si>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</si>
  <si>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</si>
  <si>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</si>
  <si>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</si>
  <si>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</si>
  <si>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</si>
  <si>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</si>
  <si>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</si>
  <si>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</si>
  <si>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</si>
  <si>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</si>
  <si>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</si>
  <si>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</si>
  <si>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</si>
  <si>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</si>
  <si>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</si>
  <si>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</si>
  <si>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</si>
  <si>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</si>
  <si>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</si>
  <si>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</si>
  <si>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</si>
  <si>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</si>
  <si>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</si>
  <si>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</si>
  <si>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</si>
  <si>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</si>
  <si>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</si>
  <si>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</si>
  <si>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</si>
  <si>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</si>
  <si>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</si>
  <si>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</si>
  <si>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</si>
  <si>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</si>
  <si>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</si>
  <si>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</si>
  <si>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</si>
  <si>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</si>
  <si>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</si>
  <si>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</si>
  <si>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</si>
  <si>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</si>
  <si>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</si>
  <si>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</si>
  <si>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</si>
  <si>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</si>
  <si>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</si>
  <si>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</si>
  <si>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</si>
  <si>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</si>
  <si>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</si>
  <si>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</si>
  <si>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</si>
  <si>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</si>
  <si>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</si>
  <si>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</si>
  <si>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</si>
  <si>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</si>
  <si>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</si>
  <si>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</si>
  <si>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</si>
  <si>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</si>
  <si>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</si>
  <si>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</si>
  <si>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</si>
  <si>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</si>
  <si>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</si>
  <si>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</si>
  <si>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</si>
  <si>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</si>
  <si>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</si>
  <si>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</si>
  <si>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</si>
  <si>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</si>
  <si>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</si>
  <si>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</si>
  <si>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</si>
  <si>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</si>
  <si>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</si>
  <si>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</si>
  <si>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</si>
  <si>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</si>
  <si>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</si>
  <si>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</si>
  <si>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</si>
  <si>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</si>
  <si>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</si>
  <si>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</si>
  <si>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</si>
  <si>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</si>
  <si>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</si>
  <si>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</si>
  <si>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</si>
  <si>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</si>
  <si>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</si>
  <si>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</si>
  <si>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</si>
  <si>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</si>
  <si>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</si>
  <si>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</si>
  <si>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</si>
  <si>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</si>
  <si>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</si>
  <si>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</si>
  <si>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</si>
  <si>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</si>
  <si>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</si>
  <si>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</si>
  <si>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</si>
  <si>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</si>
  <si>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</si>
  <si>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</si>
  <si>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</si>
  <si>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</si>
  <si>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</si>
  <si>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</si>
  <si>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</si>
  <si>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</si>
  <si>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</si>
  <si>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</si>
  <si>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</si>
  <si>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</si>
  <si>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</si>
  <si>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</si>
  <si>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</si>
  <si>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</si>
  <si>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</si>
  <si>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</si>
  <si>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</si>
  <si>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</si>
  <si>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</si>
  <si>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</si>
  <si>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</si>
  <si>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</si>
  <si>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</si>
  <si>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</si>
  <si>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</si>
  <si>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</si>
  <si>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</si>
  <si>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</si>
  <si>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</si>
  <si>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</si>
  <si>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</si>
  <si>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</si>
  <si>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</si>
  <si>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</si>
  <si>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</si>
  <si>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</si>
  <si>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</si>
  <si>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</si>
  <si>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</si>
  <si>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</si>
  <si>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</si>
  <si>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</si>
  <si>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</si>
  <si>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</si>
  <si>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</si>
  <si>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</si>
  <si>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</si>
  <si>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</si>
  <si>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</si>
  <si>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</si>
  <si>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</si>
  <si>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</si>
  <si>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</si>
  <si>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</si>
  <si>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</si>
  <si>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</si>
  <si>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</si>
  <si>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</si>
  <si>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</si>
  <si>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</si>
  <si>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</si>
  <si>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</si>
  <si>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</si>
  <si>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</si>
  <si>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</si>
  <si>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</si>
  <si>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</si>
  <si>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</si>
  <si>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</si>
  <si>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</si>
  <si>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</si>
  <si>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</si>
  <si>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</si>
  <si>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</si>
  <si>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</si>
  <si>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</si>
  <si>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</si>
  <si>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</si>
  <si>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</si>
  <si>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</si>
  <si>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</si>
  <si>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</si>
  <si>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</si>
  <si>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</si>
  <si>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</si>
  <si>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</si>
  <si>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</si>
  <si>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</si>
  <si>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</si>
  <si>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</si>
  <si>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</si>
  <si>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</si>
  <si>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</si>
  <si>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</si>
  <si>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</si>
  <si>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</si>
  <si>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</si>
  <si>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</si>
  <si>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</si>
  <si>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</si>
  <si>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</si>
  <si>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</si>
  <si>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</si>
  <si>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</si>
  <si>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</si>
  <si>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</si>
  <si>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</si>
  <si>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</si>
  <si>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</si>
  <si>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</si>
  <si>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</si>
  <si>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</si>
  <si>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</si>
  <si>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</si>
  <si>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</si>
  <si>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</si>
  <si>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</si>
  <si>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</si>
  <si>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</si>
  <si>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</si>
  <si>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</si>
  <si>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</si>
  <si>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</si>
  <si>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</si>
  <si>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</si>
  <si>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</si>
  <si>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</si>
  <si>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</si>
  <si>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</si>
  <si>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</si>
  <si>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</si>
  <si>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</si>
  <si>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</si>
  <si>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</si>
  <si>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</si>
  <si>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</si>
  <si>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</si>
  <si>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</si>
  <si>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</si>
  <si>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</si>
  <si>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</si>
  <si>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</si>
  <si>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</si>
  <si>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</si>
  <si>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</si>
  <si>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</si>
  <si>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</si>
  <si>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</si>
  <si>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</si>
  <si>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</si>
  <si>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</si>
  <si>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</si>
  <si>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</si>
  <si>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</si>
  <si>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</si>
  <si>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</si>
  <si>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</si>
  <si>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</si>
  <si>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</si>
  <si>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</si>
  <si>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</si>
  <si>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</si>
  <si>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</si>
  <si>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</si>
  <si>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</si>
  <si>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</si>
  <si>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</si>
  <si>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</si>
  <si>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</si>
  <si>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</si>
  <si>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</si>
  <si>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</si>
  <si>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</si>
  <si>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</si>
  <si>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</si>
  <si>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</si>
  <si>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</si>
  <si>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</si>
  <si>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</si>
  <si>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</si>
  <si>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</si>
  <si>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</si>
  <si>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</si>
  <si>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</si>
  <si>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</si>
  <si>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</si>
  <si>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</si>
  <si>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</si>
  <si>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</si>
  <si>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</si>
  <si>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</si>
  <si>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</si>
  <si>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</si>
  <si>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</si>
  <si>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</si>
  <si>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</si>
  <si>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</si>
  <si>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</si>
  <si>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</si>
  <si>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</si>
  <si>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</si>
  <si>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</si>
  <si>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</si>
  <si>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</si>
  <si>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</si>
  <si>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</si>
  <si>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</si>
  <si>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</si>
  <si>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</si>
  <si>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</si>
  <si>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</si>
  <si>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</si>
  <si>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</si>
  <si>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</si>
  <si>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</si>
  <si>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</si>
  <si>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</si>
  <si>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</si>
  <si>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</si>
  <si>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</si>
  <si>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</si>
  <si>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</si>
  <si>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</si>
  <si>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</si>
  <si>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</si>
  <si>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</si>
  <si>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</si>
  <si>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</si>
  <si>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</si>
  <si>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</si>
  <si>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</si>
  <si>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</si>
  <si>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</si>
  <si>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</si>
  <si>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</si>
  <si>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</si>
  <si>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</si>
  <si>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</si>
  <si>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</si>
  <si>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</si>
  <si>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</si>
  <si>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</si>
  <si>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</si>
  <si>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</si>
  <si>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</si>
  <si>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</si>
  <si>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</si>
  <si>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</si>
  <si>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</si>
  <si>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</si>
  <si>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</si>
  <si>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</si>
  <si>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</si>
  <si>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</si>
  <si>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</si>
  <si>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</si>
  <si>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</si>
  <si>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</si>
  <si>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</si>
  <si>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</si>
  <si>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</si>
  <si>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</si>
  <si>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</si>
  <si>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</si>
  <si>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</si>
  <si>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</si>
  <si>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</si>
  <si>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</si>
  <si>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</si>
  <si>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</si>
  <si>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</si>
  <si>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</si>
  <si>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</si>
  <si>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</si>
  <si>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</si>
  <si>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</si>
  <si>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</si>
  <si>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</si>
  <si>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</si>
  <si>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</si>
  <si>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</si>
  <si>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</si>
  <si>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</si>
  <si>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</si>
  <si>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</si>
  <si>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</si>
  <si>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</si>
  <si>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</si>
  <si>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</si>
  <si>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</si>
  <si>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</si>
  <si>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</si>
  <si>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</si>
  <si>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</si>
  <si>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</si>
  <si>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</si>
  <si>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</si>
  <si>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</si>
  <si>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</si>
  <si>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</si>
  <si>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</si>
  <si>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</si>
  <si>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</si>
  <si>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</si>
  <si>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</si>
  <si>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</si>
  <si>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</si>
  <si>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</si>
  <si>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</si>
  <si>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</si>
  <si>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</si>
  <si>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</si>
  <si>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</si>
  <si>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</si>
  <si>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</si>
  <si>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</si>
  <si>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</si>
  <si>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</si>
  <si>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</si>
  <si>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</si>
  <si>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</si>
  <si>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</si>
  <si>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</si>
  <si>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</si>
  <si>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</si>
  <si>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</si>
  <si>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</si>
  <si>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</si>
  <si>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</si>
  <si>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</si>
  <si>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</si>
  <si>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</si>
  <si>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</si>
  <si>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</si>
  <si>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</si>
  <si>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</si>
  <si>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</si>
  <si>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</si>
  <si>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</si>
  <si>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</si>
  <si>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</si>
  <si>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</si>
  <si>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</si>
  <si>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</si>
  <si>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</si>
  <si>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</si>
  <si>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</si>
  <si>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</si>
  <si>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</si>
  <si>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</si>
  <si>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</si>
  <si>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</si>
  <si>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</si>
  <si>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</si>
  <si>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</si>
  <si>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</si>
  <si>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</si>
  <si>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</si>
  <si>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</si>
  <si>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</si>
  <si>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</si>
  <si>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</si>
  <si>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</si>
  <si>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</si>
  <si>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</si>
  <si>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</si>
  <si>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</si>
  <si>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</si>
  <si>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</si>
  <si>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</si>
  <si>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</si>
  <si>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</si>
  <si>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</si>
  <si>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</si>
  <si>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</si>
  <si>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</si>
  <si>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</si>
  <si>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</si>
  <si>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</si>
  <si>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</si>
  <si>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</si>
  <si>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</si>
  <si>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</si>
  <si>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</si>
  <si>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</si>
  <si>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</si>
  <si>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</si>
  <si>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</si>
  <si>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</si>
  <si>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</si>
  <si>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</si>
  <si>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</si>
  <si>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</si>
  <si>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</si>
  <si>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</si>
  <si>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</si>
  <si>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</si>
  <si>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</si>
  <si>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</si>
  <si>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</si>
  <si>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</si>
  <si>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</si>
  <si>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</si>
  <si>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</si>
  <si>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</si>
  <si>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</si>
  <si>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</si>
  <si>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</si>
  <si>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</si>
  <si>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</si>
  <si>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</si>
  <si>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</si>
  <si>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</si>
  <si>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</si>
  <si>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</si>
  <si>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</si>
  <si>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</si>
  <si>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</si>
  <si>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</si>
  <si>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</si>
  <si>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</si>
  <si>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</si>
  <si>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</si>
  <si>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</si>
  <si>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</si>
  <si>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</si>
  <si>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</si>
  <si>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</si>
  <si>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</si>
  <si>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</si>
  <si>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</si>
  <si>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</si>
  <si>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</si>
  <si>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</si>
  <si>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</si>
  <si>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</si>
  <si>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</si>
  <si>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</si>
  <si>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</si>
  <si>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</si>
  <si>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</si>
  <si>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</si>
  <si>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</si>
  <si>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</si>
  <si>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</si>
  <si>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</si>
  <si>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</si>
  <si>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</si>
  <si>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</si>
  <si>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</si>
  <si>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</si>
  <si>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</si>
  <si>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</si>
  <si>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</si>
  <si>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</si>
  <si>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</si>
  <si>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</si>
  <si>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</si>
  <si>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</si>
  <si>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</si>
  <si>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</si>
  <si>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</si>
  <si>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</si>
  <si>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</si>
  <si>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</si>
  <si>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</si>
  <si>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</si>
  <si>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</si>
  <si>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</si>
  <si>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</si>
  <si>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</si>
  <si>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</si>
  <si>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</si>
  <si>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</si>
  <si>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</si>
  <si>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</si>
  <si>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</si>
  <si>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</si>
  <si>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</si>
  <si>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</si>
  <si>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</si>
  <si>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</si>
  <si>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</si>
  <si>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</si>
  <si>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</si>
  <si>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</si>
  <si>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</si>
  <si>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</si>
  <si>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</si>
  <si>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</si>
  <si>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</si>
  <si>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</si>
  <si>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</si>
  <si>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</si>
  <si>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</si>
  <si>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</si>
  <si>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</si>
  <si>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</si>
  <si>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</si>
  <si>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</si>
  <si>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</si>
  <si>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</si>
  <si>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</si>
  <si>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</si>
  <si>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</si>
  <si>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</si>
  <si>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</si>
  <si>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</si>
  <si>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</si>
  <si>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</si>
  <si>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</si>
  <si>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</si>
  <si>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</si>
  <si>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</si>
  <si>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</si>
  <si>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</si>
  <si>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</si>
  <si>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</si>
  <si>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</si>
  <si>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</si>
  <si>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</si>
  <si>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</si>
  <si>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</si>
  <si>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</si>
  <si>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</si>
  <si>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</si>
  <si>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</si>
  <si>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</si>
  <si>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</si>
  <si>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</si>
  <si>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</si>
  <si>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</si>
  <si>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</si>
  <si>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</si>
  <si>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</si>
  <si>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</si>
  <si>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</si>
  <si>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</si>
  <si>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</si>
  <si>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</si>
  <si>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</si>
  <si>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</si>
  <si>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</si>
  <si>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</si>
  <si>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</si>
  <si>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</si>
  <si>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</si>
  <si>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</si>
  <si>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</si>
  <si>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</si>
  <si>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</si>
  <si>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</si>
  <si>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</si>
  <si>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</si>
  <si>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</si>
  <si>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</si>
  <si>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</si>
  <si>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</si>
  <si>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</si>
  <si>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</si>
  <si>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</si>
  <si>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</si>
  <si>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</si>
  <si>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</si>
  <si>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</si>
  <si>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</si>
  <si>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</si>
  <si>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</si>
  <si>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</si>
  <si>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</si>
  <si>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</si>
  <si>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</si>
  <si>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</si>
  <si>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</si>
  <si>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</si>
  <si>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</si>
  <si>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</si>
  <si>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</si>
  <si>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</si>
  <si>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</si>
  <si>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</si>
  <si>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</si>
  <si>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</si>
  <si>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</si>
  <si>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</si>
  <si>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</si>
  <si>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</si>
  <si>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</si>
  <si>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</si>
  <si>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</si>
  <si>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</si>
  <si>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</si>
  <si>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</si>
  <si>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</si>
  <si>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</si>
  <si>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</si>
  <si>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</si>
  <si>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</si>
  <si>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</si>
  <si>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</si>
  <si>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</si>
  <si>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</si>
  <si>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</si>
  <si>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</si>
  <si>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</si>
  <si>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</si>
  <si>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</si>
  <si>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</si>
  <si>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</si>
  <si>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</si>
  <si>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</si>
  <si>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</si>
  <si>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</si>
  <si>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</si>
  <si>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</si>
  <si>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</si>
  <si>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</si>
  <si>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</si>
  <si>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</si>
  <si>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</si>
  <si>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</si>
  <si>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</si>
  <si>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</si>
  <si>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</si>
  <si>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</si>
  <si>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</si>
  <si>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</si>
  <si>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</si>
  <si>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</si>
  <si>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</si>
  <si>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</si>
  <si>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</si>
  <si>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</si>
  <si>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</si>
  <si>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</si>
  <si>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</si>
  <si>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</si>
  <si>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</si>
  <si>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</si>
  <si>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</si>
  <si>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</si>
  <si>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</si>
  <si>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</si>
  <si>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</si>
  <si>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</si>
  <si>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</si>
  <si>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</si>
  <si>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</si>
  <si>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</si>
  <si>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</si>
  <si>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</si>
  <si>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</si>
  <si>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</si>
  <si>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</si>
  <si>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</si>
  <si>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</si>
  <si>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</si>
  <si>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</si>
  <si>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</si>
  <si>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</si>
  <si>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</si>
  <si>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</si>
  <si>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</si>
  <si>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</si>
  <si>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</si>
  <si>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</si>
  <si>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</si>
  <si>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</si>
  <si>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</si>
  <si>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</si>
  <si>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</si>
  <si>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</si>
  <si>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</si>
  <si>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</si>
  <si>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</si>
  <si>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</si>
  <si>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</si>
  <si>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</si>
  <si>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</si>
  <si>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</si>
  <si>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</si>
  <si>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</si>
  <si>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</si>
  <si>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</si>
  <si>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</si>
  <si>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</si>
  <si>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</si>
  <si>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</si>
  <si>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</si>
  <si>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</si>
  <si>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</si>
  <si>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</si>
  <si>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</si>
  <si>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</si>
  <si>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</si>
  <si>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</si>
  <si>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</si>
  <si>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</si>
  <si>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</si>
  <si>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</si>
  <si>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</si>
  <si>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</si>
  <si>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</si>
  <si>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</si>
  <si>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</si>
  <si>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</si>
  <si>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</si>
  <si>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</si>
  <si>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</si>
  <si>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</si>
  <si>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</si>
  <si>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</si>
  <si>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</si>
  <si>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</si>
  <si>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</si>
  <si>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</si>
  <si>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</si>
  <si>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</si>
  <si>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</si>
  <si>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</si>
  <si>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</si>
  <si>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</si>
  <si>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</si>
  <si>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</si>
  <si>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</si>
  <si>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</si>
  <si>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</si>
  <si>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</si>
  <si>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</si>
  <si>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</si>
  <si>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</si>
  <si>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</si>
  <si>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</si>
  <si>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</si>
  <si>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</si>
  <si>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</si>
  <si>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</si>
  <si>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</si>
  <si>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</si>
  <si>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</si>
  <si>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</si>
  <si>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</si>
  <si>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</si>
  <si>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</si>
  <si>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</si>
  <si>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</si>
  <si>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</si>
  <si>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</si>
  <si>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</si>
  <si>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</si>
  <si>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</si>
  <si>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</si>
  <si>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</si>
  <si>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</si>
  <si>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</si>
  <si>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</si>
  <si>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</si>
  <si>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</si>
  <si>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</si>
  <si>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</si>
  <si>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</si>
  <si>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</si>
  <si>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</si>
  <si>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</si>
  <si>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</si>
  <si>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</si>
  <si>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</si>
  <si>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</si>
  <si>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</si>
  <si>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</si>
  <si>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</si>
  <si>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</si>
  <si>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</si>
  <si>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</si>
  <si>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</si>
  <si>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</si>
  <si>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</si>
  <si>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</si>
  <si>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</si>
  <si>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</si>
  <si>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</si>
  <si>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</si>
  <si>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</si>
  <si>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</si>
  <si>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</si>
  <si>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</si>
  <si>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</si>
  <si>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</si>
  <si>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</si>
  <si>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</si>
  <si>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</si>
  <si>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</si>
  <si>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</si>
  <si>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</si>
  <si>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</si>
  <si>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</si>
  <si>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</si>
  <si>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</si>
  <si>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</si>
  <si>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</si>
  <si>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</si>
  <si>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</si>
  <si>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</si>
  <si>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</si>
  <si>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</si>
  <si>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</si>
  <si>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</si>
  <si>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</si>
  <si>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</si>
  <si>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</si>
  <si>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</si>
  <si>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</si>
  <si>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</si>
  <si>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</si>
  <si>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</si>
  <si>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</si>
  <si>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</si>
  <si>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</si>
  <si>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</si>
  <si>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</si>
  <si>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</si>
  <si>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</si>
  <si>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</si>
  <si>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</si>
  <si>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</si>
  <si>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</si>
  <si>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</si>
  <si>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</si>
  <si>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</si>
  <si>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</si>
  <si>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</si>
  <si>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</si>
  <si>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</si>
  <si>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</si>
  <si>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</si>
  <si>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</si>
  <si>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</si>
  <si>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</si>
  <si>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</si>
  <si>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</si>
  <si>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</si>
  <si>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</si>
  <si>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</si>
  <si>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</si>
  <si>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</si>
  <si>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</si>
  <si>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</si>
  <si>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</si>
  <si>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</si>
  <si>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</si>
  <si>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</si>
  <si>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</si>
  <si>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</si>
  <si>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</si>
  <si>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</si>
  <si>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</si>
  <si>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</si>
  <si>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</si>
  <si>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</si>
  <si>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</si>
  <si>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</si>
  <si>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</si>
  <si>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</si>
  <si>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</si>
  <si>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</si>
  <si>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</si>
  <si>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</si>
  <si>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</si>
  <si>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</si>
  <si>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</si>
  <si>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</si>
  <si>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</si>
  <si>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</si>
  <si>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</si>
  <si>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</si>
  <si>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</si>
  <si>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</si>
  <si>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</si>
  <si>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</si>
  <si>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</si>
  <si>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</si>
  <si>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</si>
  <si>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</si>
  <si>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</si>
  <si>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</si>
  <si>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</si>
  <si>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</si>
  <si>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</si>
  <si>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</si>
  <si>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</si>
  <si>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</si>
  <si>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</si>
  <si>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</si>
  <si>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</si>
  <si>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</si>
  <si>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</si>
  <si>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</si>
  <si>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</si>
  <si>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</si>
  <si>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</si>
  <si>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</si>
  <si>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</si>
  <si>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</si>
  <si>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</si>
  <si>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</si>
  <si>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</si>
  <si>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</si>
  <si>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</si>
  <si>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</si>
  <si>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</si>
  <si>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</si>
  <si>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</si>
  <si>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</si>
  <si>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</si>
  <si>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</si>
  <si>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</si>
  <si>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</si>
  <si>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</si>
  <si>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</si>
  <si>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</si>
  <si>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</si>
  <si>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</si>
  <si>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</si>
  <si>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</si>
  <si>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</si>
  <si>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</si>
  <si>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</si>
  <si>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</si>
  <si>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</si>
  <si>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</si>
  <si>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</si>
  <si>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</si>
  <si>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</si>
  <si>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</si>
  <si>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</si>
  <si>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</si>
  <si>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</si>
  <si>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</si>
  <si>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</si>
  <si>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</si>
  <si>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</si>
  <si>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</si>
  <si>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</si>
  <si>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</si>
  <si>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</si>
  <si>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</si>
  <si>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</si>
  <si>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</si>
  <si>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</si>
  <si>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</si>
  <si>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</si>
  <si>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</si>
  <si>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</si>
  <si>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</si>
  <si>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</si>
  <si>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</si>
  <si>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</si>
  <si>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</si>
  <si>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</si>
  <si>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</si>
  <si>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</si>
  <si>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</si>
  <si>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</si>
  <si>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</si>
  <si>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</si>
  <si>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</si>
  <si>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</si>
  <si>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</si>
  <si>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</si>
  <si>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</si>
  <si>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</si>
  <si>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</si>
  <si>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</si>
  <si>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</si>
  <si>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</si>
  <si>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</si>
  <si>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</si>
  <si>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</si>
  <si>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</si>
  <si>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</si>
  <si>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</si>
  <si>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</si>
  <si>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</si>
  <si>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</si>
  <si>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</si>
  <si>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</si>
  <si>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</si>
  <si>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</si>
  <si>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</si>
  <si>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</si>
  <si>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</si>
  <si>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</si>
  <si>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</si>
  <si>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</si>
  <si>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</si>
  <si>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</si>
  <si>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</si>
  <si>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</si>
  <si>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</si>
  <si>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</si>
  <si>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</si>
  <si>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</si>
  <si>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</si>
  <si>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</si>
  <si>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</si>
  <si>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</si>
  <si>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</si>
  <si>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</si>
  <si>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</si>
  <si>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</si>
  <si>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</si>
  <si>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</si>
  <si>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</si>
  <si>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</si>
  <si>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</si>
  <si>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</si>
  <si>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</si>
  <si>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</si>
  <si>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</si>
  <si>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</si>
  <si>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</si>
  <si>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</si>
  <si>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</si>
  <si>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</si>
  <si>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</si>
  <si>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</si>
  <si>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</si>
  <si>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</si>
  <si>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</si>
  <si>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</si>
  <si>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</si>
  <si>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</si>
  <si>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</si>
  <si>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</si>
  <si>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</si>
  <si>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</si>
  <si>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</si>
  <si>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</si>
  <si>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</si>
  <si>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</si>
  <si>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</si>
  <si>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</si>
  <si>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</si>
  <si>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</si>
  <si>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</si>
  <si>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</si>
  <si>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</si>
  <si>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</si>
  <si>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</si>
  <si>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</si>
  <si>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</si>
  <si>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</si>
  <si>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</si>
  <si>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</si>
  <si>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</si>
  <si>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</si>
  <si>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</si>
  <si>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</si>
  <si>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</si>
  <si>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</si>
  <si>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</si>
  <si>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</si>
  <si>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</si>
  <si>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</si>
  <si>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</si>
  <si>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</si>
  <si>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</si>
  <si>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</si>
  <si>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</si>
  <si>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</si>
  <si>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</si>
  <si>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</si>
  <si>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</si>
  <si>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</si>
  <si>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</si>
  <si>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</si>
  <si>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</si>
  <si>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</si>
  <si>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</si>
  <si>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</si>
  <si>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</si>
  <si>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</si>
  <si>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</si>
  <si>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</si>
  <si>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</si>
  <si>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</si>
  <si>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</si>
  <si>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</si>
  <si>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</si>
  <si>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</si>
  <si>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</si>
  <si>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</si>
  <si>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</si>
  <si>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</si>
  <si>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</si>
  <si>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</si>
  <si>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</si>
  <si>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</si>
  <si>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</si>
  <si>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</si>
  <si>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</si>
  <si>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</si>
  <si>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</si>
  <si>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</si>
  <si>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</si>
  <si>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</si>
  <si>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</si>
  <si>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</si>
  <si>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</si>
  <si>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</si>
  <si>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</si>
  <si>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</si>
  <si>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</si>
  <si>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</si>
  <si>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</si>
  <si>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</si>
  <si>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</si>
  <si>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</si>
  <si>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</si>
  <si>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</si>
  <si>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</si>
  <si>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</si>
  <si>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</si>
  <si>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</si>
  <si>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</si>
  <si>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</si>
  <si>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</si>
  <si>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</si>
  <si>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</si>
  <si>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</si>
  <si>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</si>
  <si>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</si>
  <si>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</si>
  <si>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</si>
  <si>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</si>
  <si>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</si>
  <si>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</si>
  <si>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</si>
  <si>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</si>
  <si>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</si>
  <si>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</si>
  <si>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</si>
  <si>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</si>
  <si>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</si>
  <si>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</si>
  <si>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</si>
  <si>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</si>
  <si>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</si>
  <si>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</si>
  <si>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</si>
  <si>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</si>
  <si>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</si>
  <si>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</si>
  <si>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</si>
  <si>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</si>
  <si>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</si>
  <si>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</si>
  <si>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</si>
  <si>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</si>
  <si>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</si>
  <si>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</si>
  <si>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</si>
  <si>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</si>
  <si>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</si>
  <si>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</si>
  <si>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</si>
  <si>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</si>
  <si>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</si>
  <si>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</si>
  <si>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</si>
  <si>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</si>
  <si>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</si>
  <si>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</si>
  <si>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</si>
  <si>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</si>
  <si>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</si>
  <si>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</si>
  <si>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</si>
  <si>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</si>
  <si>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</si>
  <si>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</si>
  <si>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</si>
  <si>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</si>
  <si>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</si>
  <si>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</si>
  <si>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</si>
  <si>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</si>
  <si>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</si>
  <si>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</si>
  <si>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</si>
  <si>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</si>
  <si>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</si>
  <si>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</si>
  <si>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</si>
  <si>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</si>
  <si>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</si>
  <si>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</si>
  <si>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</si>
  <si>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</si>
  <si>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</si>
  <si>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</si>
  <si>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</si>
  <si>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</si>
  <si>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</si>
  <si>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</si>
  <si>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</si>
  <si>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</si>
  <si>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</si>
  <si>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</si>
  <si>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</si>
  <si>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</si>
  <si>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</si>
  <si>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</si>
  <si>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</si>
  <si>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</si>
  <si>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</si>
  <si>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</si>
  <si>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</si>
  <si>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</si>
  <si>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</si>
  <si>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</si>
  <si>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</si>
  <si>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</si>
  <si>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</si>
  <si>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</si>
  <si>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</si>
  <si>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</si>
  <si>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</si>
  <si>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</si>
  <si>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</si>
  <si>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</si>
  <si>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</si>
  <si>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</si>
  <si>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</si>
  <si>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</si>
  <si>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</si>
  <si>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</si>
  <si>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</si>
  <si>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</si>
  <si>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</si>
  <si>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</si>
  <si>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</si>
  <si>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</si>
  <si>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</si>
  <si>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</si>
  <si>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</si>
  <si>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</si>
  <si>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</si>
  <si>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</si>
  <si>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</si>
  <si>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</si>
  <si>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</si>
  <si>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</si>
  <si>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</si>
  <si>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</si>
  <si>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</si>
  <si>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</si>
  <si>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</si>
  <si>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</si>
  <si>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</si>
  <si>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</si>
  <si>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</si>
  <si>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</si>
  <si>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</si>
  <si>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</si>
  <si>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</si>
  <si>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</si>
  <si>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</si>
  <si>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</si>
  <si>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</si>
  <si>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</si>
  <si>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</si>
  <si>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</si>
  <si>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</si>
  <si>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</si>
  <si>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</si>
  <si>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</si>
  <si>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</si>
  <si>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</si>
  <si>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</si>
  <si>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</si>
  <si>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</si>
  <si>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</si>
  <si>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</si>
  <si>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</si>
  <si>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</si>
  <si>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</si>
  <si>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</si>
  <si>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</si>
  <si>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</si>
  <si>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</si>
  <si>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</si>
  <si>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</si>
  <si>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</si>
  <si>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</si>
  <si>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</si>
  <si>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</si>
  <si>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</si>
  <si>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</si>
  <si>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</si>
  <si>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</si>
  <si>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</si>
  <si>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</si>
  <si>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</si>
  <si>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</si>
  <si>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</si>
  <si>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</si>
  <si>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</si>
  <si>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</si>
  <si>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</si>
  <si>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</si>
  <si>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</si>
  <si>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</si>
  <si>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</si>
  <si>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</si>
  <si>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</si>
  <si>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</si>
  <si>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</si>
  <si>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</si>
  <si>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</si>
  <si>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</si>
  <si>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</si>
  <si>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</si>
  <si>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</si>
  <si>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</si>
  <si>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</si>
  <si>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</si>
  <si>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</si>
  <si>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</si>
  <si>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</si>
  <si>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</si>
  <si>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</si>
  <si>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</si>
  <si>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</si>
  <si>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</si>
  <si>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</si>
  <si>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</si>
  <si>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</si>
  <si>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</si>
  <si>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</si>
  <si>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</si>
  <si>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</si>
  <si>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</si>
  <si>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</si>
  <si>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</si>
  <si>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</si>
  <si>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</si>
  <si>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</si>
  <si>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</si>
  <si>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</si>
  <si>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</si>
  <si>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</si>
  <si>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</si>
  <si>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</si>
  <si>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</si>
  <si>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</si>
  <si>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</si>
  <si>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</si>
  <si>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</si>
  <si>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</si>
  <si>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</si>
  <si>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</si>
  <si>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</si>
  <si>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</si>
  <si>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</si>
  <si>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</si>
  <si>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</si>
  <si>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</si>
  <si>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</si>
  <si>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</si>
  <si>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</si>
  <si>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</si>
  <si>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</si>
  <si>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</si>
  <si>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</si>
  <si>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</si>
  <si>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</si>
  <si>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</si>
  <si>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</si>
  <si>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</si>
  <si>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</si>
  <si>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</si>
  <si>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</si>
  <si>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</si>
  <si>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</si>
  <si>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</si>
  <si>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</si>
  <si>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</si>
  <si>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</si>
  <si>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</si>
  <si>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</si>
  <si>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</si>
  <si>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</si>
  <si>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</si>
  <si>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</si>
  <si>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</si>
  <si>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</si>
  <si>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</si>
  <si>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</si>
  <si>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</si>
  <si>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</si>
  <si>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</si>
  <si>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</si>
  <si>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</si>
  <si>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</si>
  <si>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</si>
  <si>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</si>
  <si>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</si>
  <si>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</si>
  <si>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</si>
  <si>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</si>
  <si>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</si>
  <si>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</si>
  <si>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</si>
  <si>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</si>
  <si>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</si>
  <si>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</si>
  <si>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</si>
  <si>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</si>
  <si>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</si>
  <si>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</si>
  <si>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</si>
  <si>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</si>
  <si>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</si>
  <si>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</si>
  <si>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</si>
  <si>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</si>
  <si>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</si>
  <si>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</si>
  <si>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</si>
  <si>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</si>
  <si>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</si>
  <si>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</si>
  <si>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</si>
  <si>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</si>
  <si>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</si>
  <si>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</si>
  <si>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</si>
  <si>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</si>
  <si>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</si>
  <si>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</si>
  <si>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</si>
  <si>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</si>
  <si>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</si>
  <si>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</si>
  <si>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</si>
  <si>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</si>
  <si>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</si>
  <si>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</si>
  <si>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</si>
  <si>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</si>
  <si>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</si>
  <si>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</si>
  <si>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</si>
  <si>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</si>
  <si>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</si>
  <si>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</si>
  <si>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</si>
  <si>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</si>
  <si>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</si>
  <si>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</si>
  <si>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</si>
  <si>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</si>
  <si>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</si>
  <si>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</si>
  <si>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</si>
  <si>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</si>
  <si>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</si>
  <si>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</si>
  <si>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</si>
  <si>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</si>
  <si>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</si>
  <si>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</si>
  <si>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</si>
  <si>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</si>
  <si>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</si>
  <si>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</si>
  <si>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</si>
  <si>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</si>
  <si>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</si>
  <si>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</si>
  <si>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</si>
  <si>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</si>
  <si>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</si>
  <si>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</si>
  <si>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</si>
  <si>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</si>
  <si>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</si>
  <si>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</si>
  <si>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</si>
  <si>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</si>
  <si>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</si>
  <si>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</si>
  <si>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</si>
  <si>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</si>
  <si>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</si>
  <si>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</si>
  <si>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</si>
  <si>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</si>
  <si>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</si>
  <si>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</si>
  <si>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</si>
  <si>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</si>
  <si>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</si>
  <si>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</si>
  <si>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</si>
  <si>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</si>
  <si>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</si>
  <si>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</si>
  <si>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</si>
  <si>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</si>
  <si>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</si>
  <si>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</si>
  <si>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</si>
  <si>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</si>
  <si>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</si>
  <si>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</si>
  <si>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</si>
  <si>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</si>
  <si>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</si>
  <si>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</si>
  <si>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</si>
  <si>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</si>
  <si>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</si>
  <si>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</si>
  <si>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</si>
  <si>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</si>
  <si>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</si>
  <si>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</si>
  <si>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</si>
  <si>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</si>
  <si>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</si>
  <si>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</si>
  <si>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</si>
  <si>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</si>
  <si>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</si>
  <si>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</si>
  <si>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</si>
  <si>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</si>
  <si>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</si>
  <si>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</si>
  <si>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</si>
  <si>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</si>
  <si>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</si>
  <si>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</si>
  <si>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</si>
  <si>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</si>
  <si>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</si>
  <si>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</si>
  <si>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</si>
  <si>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</si>
  <si>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</si>
  <si>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</si>
  <si>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</si>
  <si>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</si>
  <si>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</si>
  <si>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</si>
  <si>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</si>
  <si>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</si>
  <si>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</si>
  <si>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</si>
  <si>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</si>
  <si>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</si>
  <si>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</si>
  <si>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</si>
  <si>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</si>
  <si>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</si>
  <si>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</si>
  <si>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</si>
  <si>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</si>
  <si>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</si>
  <si>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</si>
  <si>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</si>
  <si>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</si>
  <si>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</si>
  <si>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</si>
  <si>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</si>
  <si>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</si>
  <si>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</si>
  <si>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</si>
  <si>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</si>
  <si>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</si>
  <si>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</si>
  <si>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</si>
  <si>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</si>
  <si>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</si>
  <si>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</si>
  <si>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</si>
  <si>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</si>
  <si>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</si>
  <si>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</si>
  <si>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</si>
  <si>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</si>
  <si>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</si>
  <si>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</si>
  <si>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</si>
  <si>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</si>
  <si>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</si>
  <si>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</si>
  <si>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</si>
  <si>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</si>
  <si>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</si>
  <si>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</si>
  <si>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</si>
  <si>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</si>
  <si>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</si>
  <si>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</si>
  <si>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</si>
  <si>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</si>
  <si>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</si>
  <si>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</si>
  <si>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</si>
  <si>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</si>
  <si>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</si>
  <si>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</si>
  <si>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</si>
  <si>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</si>
  <si>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</si>
  <si>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</si>
  <si>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</si>
  <si>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</si>
  <si>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</si>
  <si>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</si>
  <si>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</si>
  <si>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</si>
  <si>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</si>
  <si>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</si>
  <si>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</si>
  <si>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</si>
  <si>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</si>
  <si>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</si>
  <si>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</si>
  <si>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</si>
  <si>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</si>
  <si>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</si>
  <si>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</si>
  <si>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</si>
  <si>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</si>
  <si>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</si>
  <si>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</si>
  <si>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</si>
  <si>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</si>
  <si>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</si>
  <si>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</si>
  <si>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</si>
  <si>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</si>
  <si>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</si>
  <si>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</si>
  <si>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</si>
  <si>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</si>
  <si>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</si>
  <si>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</si>
  <si>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</si>
  <si>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</si>
  <si>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</si>
  <si>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</si>
  <si>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</si>
  <si>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</si>
  <si>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</si>
  <si>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</si>
  <si>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</si>
  <si>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</si>
  <si>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</si>
  <si>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</si>
  <si>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</si>
  <si>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</si>
  <si>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</si>
  <si>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</si>
  <si>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</si>
  <si>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</si>
  <si>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</si>
  <si>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</si>
  <si>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</si>
  <si>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</si>
  <si>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</si>
  <si>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</si>
  <si>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</si>
  <si>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</si>
  <si>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</si>
  <si>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</si>
  <si>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</si>
  <si>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</si>
  <si>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</si>
  <si>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</si>
  <si>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</si>
  <si>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</si>
  <si>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</si>
  <si>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</si>
  <si>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</si>
  <si>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</si>
  <si>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</si>
  <si>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</si>
  <si>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</si>
  <si>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</si>
  <si>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</si>
  <si>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</si>
  <si>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</si>
  <si>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</si>
  <si>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</si>
  <si>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</si>
  <si>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</si>
  <si>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</si>
  <si>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</si>
  <si>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</si>
  <si>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</si>
  <si>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</si>
  <si>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</si>
  <si>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</si>
  <si>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</si>
  <si>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</si>
  <si>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</si>
  <si>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</si>
  <si>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</si>
  <si>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</si>
  <si>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</si>
  <si>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</si>
  <si>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</si>
  <si>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</si>
  <si>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</si>
  <si>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</si>
  <si>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</si>
  <si>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</si>
  <si>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</si>
  <si>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</si>
  <si>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</si>
  <si>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</si>
  <si>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</si>
  <si>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</si>
  <si>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</si>
  <si>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</si>
  <si>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</si>
  <si>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</si>
  <si>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</si>
  <si>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</si>
  <si>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</si>
  <si>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</si>
  <si>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</si>
  <si>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</si>
  <si>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</si>
  <si>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</si>
  <si>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</si>
  <si>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</si>
  <si>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</si>
  <si>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</si>
  <si>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</si>
  <si>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</si>
  <si>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</si>
  <si>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</si>
  <si>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</si>
  <si>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</si>
  <si>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</si>
  <si>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</si>
  <si>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</si>
  <si>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</si>
  <si>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</si>
  <si>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</si>
  <si>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</si>
  <si>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</si>
  <si>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</si>
  <si>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</si>
  <si>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</si>
  <si>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</si>
  <si>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</si>
  <si>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</si>
  <si>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</si>
  <si>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</si>
  <si>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</si>
  <si>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</si>
  <si>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</si>
  <si>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</si>
  <si>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</si>
  <si>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</si>
  <si>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</si>
  <si>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</si>
  <si>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</si>
  <si>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</si>
  <si>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</si>
  <si>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</si>
  <si>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</si>
  <si>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</si>
  <si>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</si>
  <si>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</si>
  <si>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</si>
  <si>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</si>
  <si>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</si>
  <si>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</si>
  <si>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</si>
  <si>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</si>
  <si>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</si>
  <si>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</si>
  <si>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</si>
  <si>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</si>
  <si>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</si>
  <si>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</si>
  <si>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</si>
  <si>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</si>
  <si>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</si>
  <si>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</si>
  <si>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</si>
  <si>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</si>
  <si>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</si>
  <si>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</si>
  <si>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</si>
  <si>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</si>
  <si>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</si>
  <si>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</si>
  <si>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</si>
  <si>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</si>
  <si>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</si>
  <si>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</si>
  <si>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</si>
  <si>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</si>
  <si>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</si>
  <si>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</si>
  <si>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</si>
  <si>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</si>
  <si>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</si>
  <si>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</si>
  <si>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</si>
  <si>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</si>
  <si>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</si>
  <si>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</si>
  <si>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</si>
  <si>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</si>
  <si>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</si>
  <si>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</si>
  <si>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</si>
  <si>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</si>
  <si>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</si>
  <si>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</si>
  <si>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</si>
  <si>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</si>
  <si>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</si>
  <si>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</si>
  <si>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</si>
  <si>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</si>
  <si>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</si>
  <si>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</si>
  <si>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</si>
  <si>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</si>
  <si>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</si>
  <si>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</si>
  <si>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</si>
  <si>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</si>
  <si>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</si>
  <si>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</si>
  <si>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</si>
  <si>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</si>
  <si>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</si>
  <si>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</si>
  <si>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</si>
  <si>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</si>
  <si>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</si>
  <si>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</si>
  <si>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</si>
  <si>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</si>
  <si>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</si>
  <si>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</si>
  <si>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</si>
  <si>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</si>
  <si>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</si>
  <si>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</si>
  <si>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</si>
  <si>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</si>
  <si>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</si>
  <si>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</si>
  <si>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</si>
  <si>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</si>
  <si>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</si>
  <si>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</si>
  <si>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</si>
  <si>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</si>
  <si>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</si>
  <si>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</si>
  <si>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</si>
  <si>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</si>
  <si>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</si>
  <si>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</si>
  <si>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</si>
  <si>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</si>
  <si>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</si>
  <si>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</si>
  <si>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</si>
  <si>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</si>
  <si>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</si>
  <si>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</si>
  <si>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</si>
  <si>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</si>
  <si>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</si>
  <si>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</si>
  <si>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</si>
  <si>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</si>
  <si>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</si>
  <si>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</si>
  <si>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</si>
  <si>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</si>
  <si>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</si>
  <si>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</si>
  <si>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</si>
  <si>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</si>
  <si>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</si>
  <si>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</si>
  <si>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</si>
  <si>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</si>
  <si>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</si>
  <si>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</si>
  <si>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</si>
  <si>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</si>
  <si>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</si>
  <si>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</si>
  <si>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</si>
  <si>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</si>
  <si>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</si>
  <si>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</si>
  <si>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</si>
  <si>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</si>
  <si>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</si>
  <si>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</si>
  <si>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</si>
  <si>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</si>
  <si>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</si>
  <si>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</si>
  <si>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</si>
  <si>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</si>
  <si>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</si>
  <si>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</si>
  <si>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</si>
  <si>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</si>
  <si>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</si>
  <si>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</si>
  <si>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</si>
  <si>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</si>
  <si>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</si>
  <si>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</si>
  <si>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</si>
  <si>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</si>
  <si>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</si>
  <si>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</si>
  <si>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</si>
  <si>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</si>
  <si>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</si>
  <si>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</si>
  <si>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</si>
  <si>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</si>
  <si>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</si>
  <si>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</si>
  <si>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</si>
  <si>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</si>
  <si>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</si>
  <si>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</si>
  <si>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</si>
  <si>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</si>
  <si>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</si>
  <si>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</si>
  <si>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</si>
  <si>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</si>
  <si>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</si>
  <si>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</si>
  <si>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</si>
  <si>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</si>
  <si>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</si>
  <si>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</si>
  <si>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</si>
  <si>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</si>
  <si>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</si>
  <si>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</si>
  <si>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</si>
  <si>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</si>
  <si>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</si>
  <si>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</si>
  <si>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</si>
  <si>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</si>
  <si>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</si>
  <si>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</si>
  <si>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</si>
  <si>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</si>
  <si>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</si>
  <si>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</si>
  <si>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</si>
  <si>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</si>
  <si>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</si>
  <si>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</si>
  <si>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</si>
  <si>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</si>
  <si>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</si>
  <si>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</si>
  <si>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</si>
  <si>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</si>
  <si>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</si>
  <si>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</si>
  <si>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</si>
  <si>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</si>
  <si>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</si>
  <si>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</si>
  <si>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</si>
  <si>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</si>
  <si>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</si>
  <si>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</si>
  <si>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</si>
  <si>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</si>
  <si>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</si>
  <si>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</si>
  <si>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</si>
  <si>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</si>
  <si>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</si>
  <si>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</si>
  <si>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</si>
  <si>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</si>
  <si>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</si>
  <si>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</si>
  <si>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</si>
  <si>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</si>
  <si>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</si>
  <si>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</si>
  <si>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</si>
  <si>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</si>
  <si>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</si>
  <si>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</si>
  <si>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</si>
  <si>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</si>
  <si>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</si>
  <si>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</si>
  <si>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</si>
  <si>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</si>
  <si>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</si>
  <si>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</si>
  <si>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</si>
  <si>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</si>
  <si>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</si>
  <si>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</si>
  <si>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</si>
  <si>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</si>
  <si>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</si>
  <si>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</si>
  <si>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</si>
  <si>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</si>
  <si>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</si>
  <si>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</si>
  <si>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</si>
  <si>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</si>
  <si>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</si>
  <si>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</si>
  <si>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</si>
  <si>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</si>
  <si>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</si>
  <si>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</si>
  <si>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</si>
  <si>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</si>
  <si>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</si>
  <si>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</si>
  <si>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</si>
  <si>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</si>
  <si>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</si>
  <si>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</si>
  <si>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</si>
  <si>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</si>
  <si>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</si>
  <si>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</si>
  <si>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</si>
  <si>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</si>
  <si>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</si>
  <si>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</si>
  <si>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</si>
  <si>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</si>
  <si>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</si>
  <si>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</si>
  <si>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</si>
  <si>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</si>
  <si>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</si>
  <si>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</si>
  <si>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</si>
  <si>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</si>
  <si>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</si>
  <si>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</si>
  <si>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</si>
  <si>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</si>
  <si>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</si>
  <si>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</si>
  <si>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</si>
  <si>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</si>
  <si>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</si>
  <si>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</si>
  <si>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</si>
  <si>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</si>
  <si>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</si>
  <si>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</si>
  <si>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</si>
  <si>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</si>
  <si>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</si>
  <si>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</si>
  <si>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</si>
  <si>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</si>
  <si>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</si>
  <si>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</si>
  <si>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</si>
  <si>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</si>
  <si>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</si>
  <si>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</si>
  <si>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</si>
  <si>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</si>
  <si>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</si>
  <si>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</si>
  <si>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</si>
  <si>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</si>
  <si>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</si>
  <si>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</si>
  <si>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</si>
  <si>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</si>
  <si>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</si>
  <si>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</si>
  <si>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</si>
  <si>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</si>
  <si>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</si>
  <si>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</si>
  <si>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</si>
  <si>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</si>
  <si>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</si>
  <si>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</si>
  <si>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</si>
  <si>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</si>
  <si>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</si>
  <si>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</si>
  <si>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</si>
  <si>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</si>
  <si>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</si>
  <si>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</si>
  <si>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</si>
  <si>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</si>
  <si>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</si>
  <si>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</si>
  <si>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</si>
  <si>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</si>
  <si>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</si>
  <si>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</si>
  <si>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</si>
  <si>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</si>
  <si>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</si>
  <si>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</si>
  <si>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</si>
  <si>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</si>
  <si>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</si>
  <si>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</si>
  <si>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</si>
  <si>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</si>
  <si>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</si>
  <si>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</si>
  <si>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</si>
  <si>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</si>
  <si>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</si>
  <si>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</si>
  <si>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</si>
  <si>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</si>
  <si>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</si>
  <si>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</si>
  <si>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</si>
  <si>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</si>
  <si>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</si>
  <si>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</si>
  <si>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</si>
  <si>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</si>
  <si>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</si>
  <si>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</si>
  <si>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</si>
  <si>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</si>
  <si>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</si>
  <si>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</si>
  <si>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</si>
  <si>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</si>
  <si>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</si>
  <si>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</si>
  <si>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</si>
  <si>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</si>
  <si>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</si>
  <si>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</si>
  <si>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</si>
  <si>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</si>
  <si>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</si>
  <si>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</si>
  <si>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</si>
  <si>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</si>
  <si>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</si>
  <si>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</si>
  <si>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</si>
  <si>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</si>
  <si>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</si>
  <si>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</si>
  <si>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</si>
  <si>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</si>
  <si>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</si>
  <si>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</si>
  <si>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</si>
  <si>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</si>
  <si>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</si>
  <si>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</si>
  <si>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</si>
  <si>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</si>
  <si>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</si>
  <si>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</si>
  <si>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</si>
  <si>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</si>
  <si>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</si>
  <si>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</si>
  <si>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</si>
  <si>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</si>
  <si>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</si>
  <si>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</si>
  <si>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</si>
  <si>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</si>
  <si>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</si>
  <si>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</si>
  <si>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</si>
  <si>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</si>
  <si>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</si>
  <si>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</si>
  <si>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</si>
  <si>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</si>
  <si>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</si>
  <si>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</si>
  <si>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</si>
  <si>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</si>
  <si>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</si>
  <si>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</si>
  <si>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</si>
  <si>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</si>
  <si>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</si>
  <si>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</si>
  <si>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</si>
  <si>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</si>
  <si>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</si>
  <si>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</si>
  <si>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</si>
  <si>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</si>
  <si>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</si>
  <si>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</si>
  <si>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</si>
  <si>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</si>
  <si>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</si>
  <si>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</si>
  <si>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</si>
  <si>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</si>
  <si>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</si>
  <si>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</si>
  <si>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</si>
  <si>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</si>
  <si>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</si>
  <si>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</si>
  <si>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</si>
  <si>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</si>
  <si>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</si>
  <si>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</si>
  <si>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</si>
  <si>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</si>
  <si>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</si>
  <si>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</si>
  <si>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</si>
  <si>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</si>
  <si>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</si>
  <si>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</si>
  <si>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</si>
  <si>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</si>
  <si>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</si>
  <si>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</si>
  <si>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</si>
  <si>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</si>
  <si>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</si>
  <si>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</si>
  <si>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</si>
  <si>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</si>
  <si>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</si>
  <si>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</si>
  <si>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</si>
  <si>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</si>
  <si>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</si>
  <si>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</si>
  <si>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</si>
  <si>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</si>
  <si>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</si>
  <si>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</si>
  <si>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</si>
  <si>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</si>
  <si>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</si>
  <si>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</si>
  <si>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</si>
  <si>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</si>
  <si>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</si>
  <si>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</si>
  <si>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</si>
  <si>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</si>
  <si>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</si>
  <si>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</si>
  <si>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</si>
  <si>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</si>
  <si>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</si>
  <si>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</si>
  <si>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</si>
  <si>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</si>
  <si>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</si>
  <si>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</si>
  <si>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</si>
  <si>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</si>
  <si>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</si>
  <si>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</si>
  <si>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</si>
  <si>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</si>
  <si>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</si>
  <si>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</si>
  <si>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</si>
  <si>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</si>
  <si>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</si>
  <si>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</si>
  <si>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</si>
  <si>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</si>
  <si>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</si>
  <si>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</si>
  <si>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</si>
  <si>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</si>
  <si>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</si>
  <si>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</si>
  <si>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</si>
  <si>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</si>
  <si>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</si>
  <si>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</si>
  <si>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</si>
  <si>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</si>
  <si>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</si>
  <si>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</si>
  <si>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</si>
  <si>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</si>
  <si>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</si>
  <si>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</si>
  <si>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</si>
  <si>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</si>
  <si>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</si>
  <si>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</si>
  <si>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</si>
  <si>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</si>
  <si>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</si>
  <si>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</si>
  <si>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</si>
  <si>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</si>
  <si>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</si>
  <si>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</si>
  <si>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</si>
  <si>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</si>
  <si>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</si>
  <si>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</si>
  <si>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</si>
  <si>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</si>
  <si>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</si>
  <si>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</si>
  <si>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</si>
  <si>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</si>
  <si>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</si>
  <si>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</si>
  <si>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</si>
  <si>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</si>
  <si>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</si>
  <si>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</si>
  <si>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</si>
  <si>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</si>
  <si>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</si>
  <si>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</si>
  <si>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</si>
  <si>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</si>
  <si>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</si>
  <si>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</si>
  <si>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</si>
  <si>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</si>
  <si>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</si>
  <si>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</si>
  <si>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</si>
  <si>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</si>
  <si>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</si>
  <si>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</si>
  <si>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</si>
  <si>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</si>
  <si>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</si>
  <si>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</si>
  <si>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</si>
  <si>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</si>
  <si>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</si>
  <si>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</si>
  <si>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</si>
  <si>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</si>
  <si>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</si>
  <si>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</si>
  <si>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</si>
  <si>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</si>
  <si>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</si>
  <si>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</si>
  <si>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</si>
  <si>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</si>
  <si>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</si>
  <si>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</si>
  <si>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</si>
  <si>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</si>
  <si>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</si>
  <si>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</si>
  <si>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</si>
  <si>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</si>
  <si>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</si>
  <si>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</si>
  <si>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</si>
  <si>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</si>
  <si>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</si>
  <si>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</si>
  <si>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</si>
  <si>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</si>
  <si>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</si>
  <si>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</si>
  <si>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</si>
  <si>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</si>
  <si>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</si>
  <si>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</si>
  <si>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</si>
  <si>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</si>
  <si>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</si>
  <si>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</si>
  <si>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</si>
  <si>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</si>
  <si>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</si>
  <si>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</si>
  <si>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</si>
  <si>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</si>
  <si>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</si>
  <si>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</si>
  <si>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</si>
  <si>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</si>
  <si>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</si>
  <si>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</si>
  <si>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</si>
  <si>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</si>
  <si>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</si>
  <si>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</si>
  <si>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</si>
  <si>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</si>
  <si>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</si>
  <si>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</si>
  <si>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</si>
  <si>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</si>
  <si>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</si>
  <si>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</si>
  <si>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</si>
  <si>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</si>
  <si>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</si>
  <si>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</si>
  <si>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</si>
  <si>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</si>
  <si>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</si>
  <si>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</si>
  <si>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</si>
  <si>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</si>
  <si>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</si>
  <si>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</si>
  <si>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</si>
  <si>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</si>
  <si>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</si>
  <si>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</si>
  <si>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</si>
  <si>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</si>
  <si>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</si>
  <si>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</si>
  <si>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</si>
  <si>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</si>
  <si>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</si>
  <si>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</si>
  <si>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</si>
  <si>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</si>
  <si>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</si>
  <si>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</si>
  <si>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</si>
  <si>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</si>
  <si>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</si>
  <si>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</si>
  <si>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</si>
  <si>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</si>
  <si>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</si>
  <si>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</si>
  <si>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</si>
  <si>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</si>
  <si>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</si>
  <si>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</si>
  <si>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</si>
  <si>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</si>
  <si>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</si>
  <si>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</si>
  <si>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</si>
  <si>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</si>
  <si>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</si>
  <si>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</si>
  <si>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</si>
  <si>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</si>
  <si>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</si>
  <si>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</si>
  <si>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</si>
  <si>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</si>
  <si>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</si>
  <si>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</si>
  <si>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</si>
  <si>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</si>
  <si>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</si>
  <si>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</si>
  <si>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</si>
  <si>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</si>
  <si>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</si>
  <si>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</si>
  <si>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</si>
  <si>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</si>
  <si>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</si>
  <si>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</si>
  <si>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</si>
  <si>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</si>
  <si>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</si>
  <si>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</si>
  <si>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</si>
  <si>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</si>
  <si>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</si>
  <si>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</si>
  <si>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</si>
  <si>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</si>
  <si>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</si>
  <si>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</si>
  <si>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</si>
  <si>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</si>
  <si>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</si>
  <si>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</si>
  <si>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</si>
  <si>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</si>
  <si>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</si>
  <si>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</si>
  <si>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</si>
  <si>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</si>
  <si>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</si>
  <si>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</si>
  <si>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</si>
  <si>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</si>
  <si>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</si>
  <si>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</si>
  <si>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</si>
  <si>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</si>
  <si>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</si>
  <si>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</si>
  <si>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</si>
  <si>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</si>
  <si>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</si>
  <si>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</si>
  <si>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</si>
  <si>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</si>
  <si>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</si>
  <si>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</si>
  <si>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</si>
  <si>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</si>
  <si>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</si>
  <si>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</si>
  <si>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</si>
  <si>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</si>
  <si>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</si>
  <si>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</si>
  <si>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</si>
  <si>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</si>
  <si>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</si>
  <si>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</si>
  <si>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</si>
  <si>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</si>
  <si>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</si>
  <si>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</si>
  <si>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</si>
  <si>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</si>
  <si>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</si>
  <si>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</si>
  <si>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</si>
  <si>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</si>
  <si>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</si>
  <si>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</si>
  <si>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</si>
  <si>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</si>
  <si>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</si>
  <si>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</si>
  <si>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</si>
  <si>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</si>
  <si>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</si>
  <si>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</si>
  <si>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</si>
  <si>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</si>
  <si>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</si>
  <si>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</si>
  <si>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</si>
  <si>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</si>
  <si>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</si>
  <si>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</si>
  <si>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</si>
  <si>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</si>
  <si>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</si>
  <si>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</si>
  <si>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</si>
  <si>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</si>
  <si>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</si>
  <si>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</si>
  <si>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</si>
  <si>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</si>
  <si>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</si>
  <si>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</si>
  <si>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</si>
  <si>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</si>
  <si>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</si>
  <si>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</si>
  <si>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</si>
  <si>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</si>
  <si>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</si>
  <si>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</si>
  <si>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</si>
  <si>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</si>
  <si>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</si>
  <si>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</si>
  <si>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</si>
  <si>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</si>
  <si>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</si>
  <si>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</si>
  <si>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</si>
  <si>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</si>
  <si>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</si>
  <si>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</si>
  <si>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</si>
  <si>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</si>
  <si>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</si>
  <si>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</si>
  <si>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</si>
  <si>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</si>
  <si>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</si>
  <si>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</si>
  <si>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</si>
  <si>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</si>
  <si>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</si>
  <si>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</si>
  <si>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</si>
  <si>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</si>
  <si>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</si>
  <si>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</si>
  <si>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</si>
  <si>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</si>
  <si>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</si>
  <si>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</si>
  <si>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</si>
  <si>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</si>
  <si>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</si>
  <si>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</si>
  <si>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</si>
  <si>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</si>
  <si>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</si>
  <si>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</si>
  <si>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</si>
  <si>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</si>
  <si>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</si>
  <si>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</si>
  <si>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</si>
  <si>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</si>
  <si>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</si>
  <si>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</si>
  <si>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</si>
  <si>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</si>
  <si>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</si>
  <si>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</si>
  <si>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</si>
  <si>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</si>
  <si>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</si>
  <si>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</si>
  <si>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</si>
  <si>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</si>
  <si>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</si>
  <si>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</si>
  <si>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</si>
  <si>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</si>
  <si>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</si>
  <si>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</si>
  <si>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</si>
  <si>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</si>
  <si>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</si>
  <si>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</si>
  <si>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</si>
  <si>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</si>
  <si>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</si>
  <si>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</si>
  <si>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</si>
  <si>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</si>
  <si>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</si>
  <si>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</si>
  <si>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</si>
  <si>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</si>
  <si>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</si>
  <si>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</si>
  <si>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</si>
  <si>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</si>
  <si>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</si>
  <si>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</si>
  <si>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</si>
  <si>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</si>
  <si>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</si>
  <si>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</si>
  <si>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</si>
  <si>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</si>
  <si>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</si>
  <si>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</si>
  <si>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</si>
  <si>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</si>
  <si>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</si>
  <si>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</si>
  <si>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</si>
  <si>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</si>
  <si>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</si>
  <si>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</si>
  <si>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</si>
  <si>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</si>
  <si>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</si>
  <si>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</si>
  <si>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</si>
  <si>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</si>
  <si>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</si>
  <si>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</si>
  <si>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</si>
  <si>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</si>
  <si>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</si>
  <si>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</si>
  <si>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</si>
  <si>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</si>
  <si>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</si>
  <si>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</si>
  <si>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</si>
  <si>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</si>
  <si>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</si>
  <si>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</si>
  <si>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</si>
  <si>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</si>
  <si>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</si>
  <si>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</si>
  <si>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</si>
  <si>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</si>
  <si>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</si>
  <si>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</si>
  <si>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</si>
  <si>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</si>
  <si>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</si>
  <si>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</si>
  <si>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</si>
  <si>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</si>
  <si>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</si>
  <si>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</si>
  <si>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</si>
  <si>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</si>
  <si>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</si>
  <si>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</si>
  <si>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</si>
  <si>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</si>
  <si>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</si>
  <si>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</si>
  <si>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</si>
  <si>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</si>
  <si>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</si>
  <si>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</si>
  <si>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</si>
  <si>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</si>
  <si>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</si>
  <si>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</si>
  <si>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</si>
  <si>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</si>
  <si>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</si>
  <si>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</si>
  <si>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</si>
  <si>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</si>
  <si>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</si>
  <si>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</si>
  <si>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</si>
  <si>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</si>
  <si>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</si>
  <si>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</si>
  <si>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</si>
  <si>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</si>
  <si>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</si>
  <si>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</si>
  <si>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</si>
  <si>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</si>
  <si>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</si>
  <si>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</si>
  <si>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</si>
  <si>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</si>
  <si>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</si>
  <si>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</si>
  <si>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</si>
  <si>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</si>
  <si>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</si>
  <si>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</si>
  <si>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</si>
  <si>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</si>
  <si>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</si>
  <si>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</si>
  <si>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</si>
  <si>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</si>
  <si>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</si>
  <si>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</si>
  <si>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</si>
  <si>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</si>
  <si>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</si>
  <si>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</si>
  <si>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</si>
  <si>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</si>
  <si>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</si>
  <si>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</si>
  <si>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</si>
  <si>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</si>
  <si>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</si>
  <si>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</si>
  <si>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</si>
  <si>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</si>
  <si>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</si>
  <si>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</si>
  <si>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</si>
  <si>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</si>
  <si>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</si>
  <si>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</si>
  <si>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</si>
  <si>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</si>
  <si>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</si>
  <si>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</si>
  <si>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</si>
  <si>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</si>
  <si>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</si>
  <si>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</si>
  <si>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</si>
  <si>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</si>
  <si>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</si>
  <si>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</si>
  <si>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</si>
  <si>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</si>
  <si>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</si>
  <si>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</si>
  <si>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</si>
  <si>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</si>
  <si>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</si>
  <si>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</si>
  <si>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</si>
  <si>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</si>
  <si>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</si>
  <si>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</si>
  <si>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</si>
  <si>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</si>
  <si>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</si>
  <si>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</si>
  <si>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</si>
  <si>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</si>
  <si>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</si>
  <si>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</si>
  <si>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</si>
  <si>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</si>
  <si>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</si>
  <si>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</si>
  <si>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</si>
  <si>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</si>
  <si>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</si>
  <si>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</si>
  <si>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</si>
  <si>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</si>
  <si>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</si>
  <si>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</si>
  <si>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</si>
  <si>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</si>
  <si>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</si>
  <si>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</si>
  <si>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</si>
  <si>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</si>
  <si>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</si>
  <si>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</si>
  <si>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</si>
  <si>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</si>
  <si>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</si>
  <si>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</si>
  <si>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</si>
  <si>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</si>
  <si>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</si>
  <si>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</si>
  <si>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</si>
  <si>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</si>
  <si>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</si>
  <si>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</si>
  <si>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</si>
  <si>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</si>
  <si>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</si>
  <si>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</si>
  <si>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</si>
  <si>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</si>
  <si>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</si>
  <si>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</si>
  <si>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</si>
  <si>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</si>
  <si>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</si>
  <si>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</si>
  <si>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</si>
  <si>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</si>
  <si>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</si>
  <si>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</si>
  <si>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</si>
  <si>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</si>
  <si>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</si>
  <si>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</si>
  <si>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</si>
  <si>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</si>
  <si>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</si>
  <si>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</si>
  <si>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</si>
  <si>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</si>
  <si>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</si>
  <si>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</si>
  <si>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</si>
  <si>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</si>
  <si>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</si>
  <si>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</si>
  <si>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</si>
  <si>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</si>
  <si>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</si>
  <si>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</si>
  <si>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</si>
  <si>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</si>
  <si>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</si>
  <si>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</si>
  <si>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</si>
  <si>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</si>
  <si>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</si>
  <si>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</si>
  <si>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</si>
  <si>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</si>
  <si>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</si>
  <si>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</si>
  <si>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</si>
  <si>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</si>
  <si>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</si>
  <si>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</si>
  <si>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</si>
  <si>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</si>
  <si>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</si>
  <si>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</si>
  <si>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</si>
  <si>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</si>
  <si>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</si>
  <si>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</si>
  <si>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</si>
  <si>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</si>
  <si>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</si>
  <si>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</si>
  <si>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</si>
  <si>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</si>
  <si>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</si>
  <si>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</si>
  <si>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</si>
  <si>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</si>
  <si>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</si>
  <si>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</si>
  <si>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</si>
  <si>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</si>
  <si>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</si>
  <si>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</si>
  <si>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</si>
  <si>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</si>
  <si>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</si>
  <si>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</si>
  <si>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</si>
  <si>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</si>
  <si>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</si>
  <si>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</si>
  <si>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</si>
  <si>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</si>
  <si>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</si>
  <si>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</si>
  <si>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</si>
  <si>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</si>
  <si>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</si>
  <si>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</si>
  <si>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</si>
  <si>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</si>
  <si>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</si>
  <si>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</si>
  <si>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</si>
  <si>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</si>
  <si>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</si>
  <si>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</si>
  <si>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</si>
  <si>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</si>
  <si>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</si>
  <si>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</si>
  <si>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</si>
  <si>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</si>
  <si>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</si>
  <si>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</si>
  <si>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</si>
  <si>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</si>
  <si>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</si>
  <si>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</si>
  <si>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</si>
  <si>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</si>
  <si>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</si>
  <si>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</si>
  <si>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</si>
  <si>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</si>
  <si>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</si>
  <si>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</si>
  <si>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</si>
  <si>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</si>
  <si>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</si>
  <si>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</si>
  <si>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</si>
  <si>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</si>
  <si>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</si>
  <si>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</si>
  <si>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</si>
  <si>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</si>
  <si>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</si>
  <si>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</si>
  <si>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</si>
  <si>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</si>
  <si>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</si>
  <si>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</si>
  <si>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</si>
  <si>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</si>
  <si>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</si>
  <si>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</si>
  <si>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</si>
  <si>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</si>
  <si>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</si>
  <si>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</si>
  <si>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</si>
  <si>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</si>
  <si>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</si>
  <si>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</si>
  <si>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</si>
  <si>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</si>
  <si>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</si>
  <si>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</si>
  <si>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</si>
  <si>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</si>
  <si>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</si>
  <si>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</si>
  <si>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</si>
  <si>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</si>
  <si>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</si>
  <si>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</si>
  <si>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</si>
  <si>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</si>
  <si>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</si>
  <si>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</si>
  <si>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</si>
  <si>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</si>
  <si>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</si>
  <si>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</si>
  <si>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</si>
  <si>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</si>
  <si>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</si>
  <si>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</si>
  <si>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</si>
  <si>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</si>
  <si>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</si>
  <si>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</si>
  <si>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</si>
  <si>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</si>
  <si>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</si>
  <si>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</si>
  <si>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</si>
  <si>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</si>
  <si>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</si>
  <si>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</si>
  <si>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</si>
  <si>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</si>
  <si>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</si>
  <si>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</si>
  <si>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</si>
  <si>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</si>
  <si>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</si>
  <si>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</si>
  <si>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</si>
  <si>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</si>
  <si>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</si>
  <si>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</si>
  <si>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</si>
  <si>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</si>
  <si>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</si>
  <si>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</si>
  <si>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</si>
  <si>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</si>
  <si>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</si>
  <si>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</si>
  <si>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</si>
  <si>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</si>
  <si>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</si>
  <si>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</si>
  <si>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</si>
  <si>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</si>
  <si>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</si>
  <si>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</si>
  <si>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</si>
  <si>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</si>
  <si>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</si>
  <si>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</si>
  <si>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</si>
  <si>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</si>
  <si>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</si>
  <si>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</si>
  <si>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</si>
  <si>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</si>
  <si>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</si>
  <si>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</si>
  <si>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</si>
  <si>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</si>
  <si>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</si>
  <si>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</si>
  <si>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</si>
  <si>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</si>
  <si>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</si>
  <si>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</si>
  <si>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</si>
  <si>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</si>
  <si>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</si>
  <si>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</si>
  <si>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</si>
  <si>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</si>
  <si>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</si>
  <si>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</si>
  <si>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</si>
  <si>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</si>
  <si>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</si>
  <si>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</si>
  <si>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</si>
  <si>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</si>
  <si>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</si>
  <si>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</si>
  <si>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</si>
  <si>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</si>
  <si>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</si>
  <si>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</si>
  <si>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</si>
  <si>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</si>
  <si>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</si>
  <si>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</si>
  <si>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</si>
  <si>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</si>
  <si>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</si>
  <si>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</si>
  <si>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</si>
  <si>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</si>
  <si>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</si>
  <si>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</si>
  <si>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</si>
  <si>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</si>
  <si>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</si>
  <si>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</si>
  <si>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</si>
  <si>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</si>
  <si>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</si>
  <si>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</si>
  <si>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</si>
  <si>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</si>
  <si>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</si>
  <si>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</si>
  <si>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</si>
  <si>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</si>
  <si>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</si>
  <si>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</si>
  <si>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</si>
  <si>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</si>
  <si>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</si>
  <si>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</si>
  <si>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</si>
  <si>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</si>
  <si>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</si>
  <si>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</si>
  <si>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</si>
  <si>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</si>
  <si>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</si>
  <si>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</si>
  <si>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</si>
  <si>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</si>
  <si>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</si>
  <si>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</si>
  <si>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</si>
  <si>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</si>
  <si>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</si>
  <si>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</si>
  <si>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</si>
  <si>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</si>
  <si>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</si>
  <si>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</si>
  <si>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</si>
  <si>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</si>
  <si>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</si>
  <si>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</si>
  <si>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</si>
  <si>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</si>
  <si>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</si>
  <si>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</si>
  <si>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</si>
  <si>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</si>
  <si>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</si>
  <si>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</si>
  <si>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</si>
  <si>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</si>
  <si>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</si>
  <si>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</si>
  <si>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</si>
  <si>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</si>
  <si>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</si>
  <si>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</si>
  <si>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</si>
  <si>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</si>
  <si>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</si>
  <si>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</si>
  <si>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</si>
  <si>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</si>
  <si>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</si>
  <si>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</si>
  <si>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</si>
  <si>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</si>
  <si>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</si>
  <si>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</si>
  <si>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</si>
  <si>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</si>
  <si>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</si>
  <si>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</si>
  <si>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</si>
  <si>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</si>
  <si>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</si>
  <si>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</si>
  <si>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</si>
  <si>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</si>
  <si>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</si>
  <si>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</si>
  <si>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</si>
  <si>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</si>
  <si>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</si>
  <si>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</si>
  <si>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</si>
  <si>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</si>
  <si>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</si>
  <si>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</si>
  <si>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</si>
  <si>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</si>
  <si>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</si>
  <si>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</si>
  <si>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</si>
  <si>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</si>
  <si>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</si>
  <si>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</si>
  <si>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</si>
  <si>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</si>
  <si>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</si>
  <si>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</si>
  <si>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</si>
  <si>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</si>
  <si>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</si>
  <si>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</si>
  <si>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</si>
  <si>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</si>
  <si>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</si>
  <si>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</si>
  <si>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</si>
  <si>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</si>
  <si>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</si>
  <si>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</si>
  <si>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</si>
  <si>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</si>
  <si>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</si>
  <si>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</si>
  <si>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</si>
  <si>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</si>
  <si>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</si>
  <si>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</si>
  <si>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</si>
  <si>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</si>
  <si>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</si>
  <si>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</si>
  <si>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</si>
  <si>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</si>
  <si>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</si>
  <si>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</si>
  <si>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</si>
  <si>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</si>
  <si>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</si>
  <si>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</si>
  <si>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</si>
  <si>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</si>
  <si>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</si>
  <si>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</si>
  <si>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</si>
  <si>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</si>
  <si>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</si>
  <si>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</si>
  <si>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</si>
  <si>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</si>
  <si>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</si>
  <si>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</si>
  <si>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</si>
  <si>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</si>
  <si>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</si>
  <si>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</si>
  <si>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</si>
  <si>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</si>
  <si>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</si>
  <si>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</si>
  <si>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</si>
  <si>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</si>
  <si>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</si>
  <si>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</si>
  <si>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</si>
  <si>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</si>
  <si>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</si>
  <si>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</si>
  <si>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</si>
  <si>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</si>
  <si>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</si>
  <si>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</si>
  <si>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</si>
  <si>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</si>
  <si>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</si>
  <si>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</si>
  <si>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</si>
  <si>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</si>
  <si>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</si>
  <si>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</si>
  <si>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</si>
  <si>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</si>
  <si>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</si>
  <si>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</si>
  <si>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</si>
  <si>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</si>
  <si>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</si>
  <si>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</si>
  <si>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</si>
  <si>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</si>
  <si>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</si>
  <si>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</si>
  <si>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</si>
  <si>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</si>
  <si>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</si>
  <si>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</si>
  <si>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</si>
  <si>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</si>
  <si>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</si>
  <si>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</si>
  <si>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</si>
  <si>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</si>
  <si>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</si>
  <si>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</si>
  <si>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</si>
  <si>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</si>
  <si>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</si>
  <si>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</si>
  <si>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</si>
  <si>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</si>
  <si>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</si>
  <si>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</si>
  <si>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</si>
  <si>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</si>
  <si>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</si>
  <si>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</si>
  <si>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</si>
  <si>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</si>
  <si>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</si>
  <si>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</si>
  <si>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</si>
  <si>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</si>
  <si>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</si>
  <si>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</si>
  <si>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</si>
  <si>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</si>
  <si>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</si>
  <si>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</si>
  <si>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</si>
  <si>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</si>
  <si>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</si>
  <si>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</si>
  <si>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</si>
  <si>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</si>
  <si>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</si>
  <si>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</si>
  <si>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</si>
  <si>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</si>
  <si>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</si>
  <si>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</si>
  <si>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</si>
  <si>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</si>
  <si>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</si>
  <si>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</si>
  <si>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</si>
  <si>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</si>
  <si>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</si>
  <si>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</si>
  <si>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</si>
  <si>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</si>
  <si>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</si>
  <si>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</si>
  <si>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</si>
  <si>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</si>
  <si>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</si>
  <si>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</si>
  <si>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</si>
  <si>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</si>
  <si>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</si>
  <si>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</si>
  <si>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</si>
  <si>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</si>
  <si>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</si>
  <si>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</si>
  <si>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</si>
  <si>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</si>
  <si>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</si>
  <si>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</si>
  <si>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</si>
  <si>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</si>
  <si>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</si>
  <si>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</si>
  <si>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</si>
  <si>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</si>
  <si>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</si>
  <si>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</si>
  <si>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</si>
  <si>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</si>
  <si>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</si>
  <si>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</si>
  <si>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</si>
  <si>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</si>
  <si>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</si>
  <si>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</si>
  <si>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</si>
  <si>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</si>
  <si>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</si>
  <si>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</si>
  <si>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</si>
  <si>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</si>
  <si>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</si>
  <si>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</si>
  <si>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</si>
  <si>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</si>
  <si>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</si>
  <si>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</si>
  <si>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</si>
  <si>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</si>
  <si>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</si>
  <si>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</si>
  <si>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</si>
  <si>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</si>
  <si>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</si>
  <si>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</si>
  <si>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</si>
  <si>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</si>
  <si>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</si>
  <si>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</si>
  <si>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</si>
  <si>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</si>
  <si>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</si>
  <si>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</si>
  <si>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</si>
  <si>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</si>
  <si>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</si>
  <si>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</si>
  <si>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</si>
  <si>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</si>
  <si>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</si>
  <si>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</si>
  <si>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</si>
  <si>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</si>
  <si>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</si>
  <si>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</si>
  <si>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</si>
  <si>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</si>
  <si>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</si>
  <si>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</si>
  <si>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</si>
  <si>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</si>
  <si>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</si>
  <si>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</si>
  <si>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</si>
  <si>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</si>
  <si>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</si>
  <si>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</si>
  <si>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</si>
  <si>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</si>
  <si>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</si>
  <si>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</si>
  <si>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</si>
  <si>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</si>
  <si>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</si>
  <si>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</si>
  <si>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</si>
  <si>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</si>
  <si>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</si>
  <si>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</si>
  <si>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</si>
  <si>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</si>
  <si>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</si>
  <si>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</si>
  <si>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</si>
  <si>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</si>
  <si>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</si>
  <si>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</si>
  <si>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</si>
  <si>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</si>
  <si>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</si>
  <si>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</si>
  <si>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</si>
  <si>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</si>
  <si>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</si>
  <si>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</si>
  <si>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</si>
  <si>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</si>
  <si>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</si>
  <si>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</si>
  <si>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</si>
  <si>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</si>
  <si>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</si>
  <si>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</si>
  <si>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</si>
  <si>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</si>
  <si>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</si>
  <si>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</si>
  <si>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</si>
  <si>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</si>
  <si>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</si>
  <si>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</si>
  <si>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</si>
  <si>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</si>
  <si>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</si>
  <si>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</si>
  <si>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</si>
  <si>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</si>
  <si>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</si>
  <si>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</si>
  <si>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</si>
  <si>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</si>
  <si>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</si>
  <si>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</si>
  <si>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</si>
  <si>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</si>
  <si>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</si>
  <si>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</si>
  <si>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</si>
  <si>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</si>
  <si>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</si>
  <si>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</si>
  <si>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</si>
  <si>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</si>
  <si>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</si>
  <si>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</si>
  <si>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</si>
  <si>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</si>
  <si>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</si>
  <si>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</si>
  <si>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</si>
  <si>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</si>
  <si>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</si>
  <si>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</si>
  <si>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</si>
  <si>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</si>
  <si>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</si>
  <si>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</si>
  <si>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</si>
  <si>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</si>
  <si>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</si>
  <si>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</si>
  <si>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</si>
  <si>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</si>
  <si>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</si>
  <si>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</si>
  <si>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</si>
  <si>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</si>
  <si>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</si>
  <si>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</si>
  <si>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</si>
  <si>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</si>
  <si>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</si>
  <si>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</si>
  <si>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</si>
  <si>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</si>
  <si>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</si>
  <si>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</si>
  <si>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</si>
  <si>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</si>
  <si>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</si>
  <si>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</si>
  <si>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</si>
  <si>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</si>
  <si>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</si>
  <si>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</si>
  <si>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</si>
  <si>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</si>
  <si>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</si>
  <si>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</si>
  <si>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</si>
  <si>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</si>
  <si>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</si>
  <si>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</si>
  <si>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</si>
  <si>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</si>
  <si>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</si>
  <si>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</si>
  <si>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</si>
  <si>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</si>
  <si>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</si>
  <si>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</si>
  <si>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</si>
  <si>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</si>
  <si>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</si>
  <si>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</si>
  <si>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</si>
  <si>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</si>
  <si>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</si>
  <si>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</si>
  <si>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</si>
  <si>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</si>
  <si>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</si>
  <si>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</si>
  <si>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</si>
  <si>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</si>
  <si>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</si>
  <si>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</si>
  <si>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</si>
  <si>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</si>
  <si>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</si>
  <si>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</si>
  <si>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</si>
  <si>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</si>
  <si>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</si>
  <si>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</si>
  <si>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</si>
  <si>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</si>
  <si>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</si>
  <si>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</si>
  <si>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</si>
  <si>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</si>
  <si>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</si>
  <si>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</si>
  <si>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</si>
  <si>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</si>
  <si>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</si>
  <si>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</si>
  <si>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</si>
  <si>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</si>
  <si>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</si>
  <si>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</si>
  <si>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</si>
  <si>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</si>
  <si>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</si>
  <si>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</si>
  <si>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</si>
  <si>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</si>
  <si>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</si>
  <si>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</si>
  <si>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</si>
  <si>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</si>
  <si>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</si>
  <si>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</si>
  <si>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</si>
  <si>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</si>
  <si>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</si>
  <si>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</si>
  <si>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</si>
  <si>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</si>
  <si>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</si>
  <si>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</si>
  <si>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</si>
  <si>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</si>
  <si>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</si>
  <si>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</si>
  <si>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</si>
  <si>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</si>
  <si>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</si>
  <si>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</si>
  <si>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</si>
  <si>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</si>
  <si>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</si>
  <si>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</si>
  <si>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</si>
  <si>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</si>
  <si>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</si>
  <si>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</si>
  <si>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</si>
  <si>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</si>
  <si>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</si>
  <si>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</si>
  <si>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</si>
  <si>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</si>
  <si>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</si>
  <si>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</si>
  <si>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</si>
  <si>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</si>
  <si>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</si>
  <si>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</si>
  <si>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</si>
  <si>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</si>
  <si>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</si>
  <si>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</si>
  <si>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</si>
  <si>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</si>
  <si>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</si>
  <si>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</si>
  <si>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</si>
  <si>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</si>
  <si>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</si>
  <si>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</si>
  <si>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</si>
  <si>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</si>
  <si>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</si>
  <si>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</si>
  <si>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</si>
  <si>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</si>
  <si>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</si>
  <si>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</si>
  <si>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</si>
  <si>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</si>
  <si>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</si>
  <si>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</si>
  <si>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</si>
  <si>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</si>
  <si>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</si>
  <si>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</si>
  <si>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</si>
  <si>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</si>
  <si>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</si>
  <si>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</si>
  <si>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</si>
  <si>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</si>
  <si>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</si>
  <si>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</si>
  <si>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</si>
  <si>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</si>
  <si>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</si>
  <si>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</si>
  <si>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</si>
  <si>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</si>
  <si>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</si>
  <si>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</si>
  <si>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</si>
  <si>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</si>
  <si>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</si>
  <si>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</si>
  <si>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</si>
  <si>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</si>
  <si>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</si>
  <si>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</si>
  <si>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</si>
  <si>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</si>
  <si>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</si>
  <si>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</si>
  <si>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</si>
  <si>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</si>
  <si>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</si>
  <si>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</si>
  <si>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</si>
  <si>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</si>
  <si>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</si>
  <si>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</si>
  <si>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</si>
  <si>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</si>
  <si>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</si>
  <si>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</si>
  <si>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</si>
  <si>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</si>
  <si>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</si>
  <si>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</si>
  <si>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</si>
  <si>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</si>
  <si>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</si>
  <si>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</si>
  <si>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</si>
  <si>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</si>
  <si>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</si>
  <si>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</si>
  <si>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</si>
  <si>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</si>
  <si>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</si>
  <si>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</si>
  <si>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</si>
  <si>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</si>
  <si>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</si>
  <si>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</si>
  <si>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</si>
  <si>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</si>
  <si>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</si>
  <si>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</si>
  <si>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</si>
  <si>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</si>
  <si>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</si>
  <si>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</si>
  <si>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</si>
  <si>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</si>
  <si>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</si>
  <si>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</si>
  <si>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</si>
  <si>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</si>
  <si>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</si>
  <si>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</si>
  <si>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</si>
  <si>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</si>
  <si>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</si>
  <si>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</si>
  <si>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</si>
  <si>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</si>
  <si>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</si>
  <si>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</si>
  <si>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</si>
  <si>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</si>
  <si>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</si>
  <si>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</si>
  <si>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</si>
  <si>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</si>
  <si>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</si>
  <si>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</si>
  <si>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</si>
  <si>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</si>
  <si>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</si>
  <si>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</si>
  <si>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</si>
  <si>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</si>
  <si>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</si>
  <si>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</si>
  <si>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</si>
  <si>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</si>
  <si>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</si>
  <si>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</si>
  <si>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</si>
  <si>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</si>
  <si>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</si>
  <si>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</si>
  <si>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</si>
  <si>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</si>
  <si>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</si>
  <si>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</si>
  <si>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</si>
  <si>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</si>
  <si>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</si>
  <si>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</si>
  <si>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</si>
  <si>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</si>
  <si>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</si>
  <si>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</si>
  <si>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</si>
  <si>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</si>
  <si>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</si>
  <si>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</si>
  <si>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</si>
  <si>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</si>
  <si>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</si>
  <si>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</si>
  <si>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</si>
  <si>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</si>
  <si>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</si>
  <si>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</si>
  <si>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</si>
  <si>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</si>
  <si>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</si>
  <si>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</si>
  <si>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</si>
  <si>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</si>
  <si>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</si>
  <si>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</si>
  <si>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</si>
  <si>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</si>
  <si>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</si>
  <si>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</si>
  <si>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</si>
  <si>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</si>
  <si>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</si>
  <si>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</si>
  <si>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</si>
  <si>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</si>
  <si>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</si>
  <si>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</si>
  <si>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</si>
  <si>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</si>
  <si>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</si>
  <si>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</si>
  <si>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</si>
  <si>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</si>
  <si>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</si>
  <si>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</si>
  <si>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</si>
  <si>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</si>
  <si>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</si>
  <si>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</si>
  <si>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</si>
  <si>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</si>
  <si>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</si>
  <si>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</si>
  <si>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</si>
  <si>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</si>
  <si>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</si>
  <si>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</si>
  <si>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</si>
  <si>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</si>
  <si>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</si>
  <si>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</si>
  <si>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</si>
  <si>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</si>
  <si>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</si>
  <si>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</si>
  <si>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</si>
  <si>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</si>
  <si>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</si>
  <si>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</si>
  <si>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</si>
  <si>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</si>
  <si>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</si>
  <si>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</si>
  <si>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</si>
  <si>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</si>
  <si>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</si>
  <si>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</si>
  <si>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</si>
  <si>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</si>
  <si>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</si>
  <si>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</si>
  <si>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</si>
  <si>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</si>
  <si>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</si>
  <si>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</si>
  <si>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</si>
  <si>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</si>
  <si>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</si>
  <si>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</si>
  <si>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</si>
  <si>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</si>
  <si>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</si>
  <si>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</si>
  <si>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</si>
  <si>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</si>
  <si>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</si>
  <si>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</si>
  <si>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</si>
  <si>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</si>
  <si>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</si>
  <si>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</si>
  <si>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</si>
  <si>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</si>
  <si>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</si>
  <si>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</si>
  <si>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</si>
  <si>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</si>
  <si>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</si>
  <si>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</si>
  <si>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</si>
  <si>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</si>
  <si>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</si>
  <si>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</si>
  <si>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</si>
  <si>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</si>
  <si>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</si>
  <si>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</si>
  <si>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</si>
  <si>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</si>
  <si>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</si>
  <si>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</si>
  <si>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</si>
  <si>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</si>
  <si>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</si>
  <si>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</si>
  <si>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</si>
  <si>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</si>
  <si>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</si>
  <si>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</si>
  <si>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</si>
  <si>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</si>
  <si>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</si>
  <si>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</si>
  <si>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</si>
  <si>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</si>
  <si>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</si>
  <si>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</si>
  <si>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</si>
  <si>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</si>
  <si>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</si>
  <si>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</si>
  <si>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</si>
  <si>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</si>
  <si>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</si>
  <si>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</si>
  <si>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</si>
  <si>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</si>
  <si>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</si>
  <si>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</si>
  <si>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</si>
  <si>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</si>
  <si>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</si>
  <si>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</si>
  <si>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</si>
  <si>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</si>
  <si>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</si>
  <si>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</si>
  <si>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</si>
  <si>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</si>
  <si>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</si>
  <si>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</si>
  <si>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</si>
  <si>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</si>
  <si>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</si>
  <si>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</si>
  <si>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</si>
  <si>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</si>
  <si>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</si>
  <si>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</si>
  <si>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</si>
  <si>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</si>
  <si>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</si>
  <si>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</si>
  <si>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</si>
  <si>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</si>
  <si>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</si>
  <si>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</si>
  <si>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</si>
  <si>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</si>
  <si>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</si>
  <si>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</si>
  <si>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</si>
  <si>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</si>
  <si>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</si>
  <si>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</si>
  <si>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</si>
  <si>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</si>
  <si>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</si>
  <si>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</si>
  <si>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</si>
  <si>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</si>
  <si>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</si>
  <si>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</si>
  <si>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</si>
  <si>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</si>
  <si>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</si>
  <si>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</si>
  <si>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</si>
  <si>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</si>
  <si>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</si>
  <si>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</si>
  <si>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</si>
  <si>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</si>
  <si>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</si>
  <si>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</si>
  <si>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</si>
  <si>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</si>
  <si>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</si>
  <si>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</si>
  <si>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</si>
  <si>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</si>
  <si>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</si>
  <si>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</si>
  <si>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</si>
  <si>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</si>
  <si>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</si>
  <si>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</si>
  <si>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</si>
  <si>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</si>
  <si>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</si>
  <si>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</si>
  <si>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</si>
  <si>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</si>
  <si>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</si>
  <si>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</si>
  <si>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</si>
  <si>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</si>
  <si>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</si>
  <si>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</si>
  <si>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</si>
  <si>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</si>
  <si>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</si>
  <si>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</si>
  <si>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</si>
  <si>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</si>
  <si>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</si>
  <si>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</si>
  <si>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</si>
  <si>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</si>
  <si>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</si>
  <si>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</si>
  <si>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</si>
  <si>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</si>
  <si>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</si>
  <si>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</si>
  <si>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</si>
  <si>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</si>
  <si>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</si>
  <si>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</si>
  <si>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</si>
  <si>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</si>
  <si>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</si>
  <si>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</si>
  <si>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</si>
  <si>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</si>
  <si>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</si>
  <si>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</si>
  <si>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</si>
  <si>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</si>
  <si>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</si>
  <si>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</si>
  <si>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</si>
  <si>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</si>
  <si>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</si>
  <si>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</si>
  <si>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</si>
  <si>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</si>
  <si>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</si>
  <si>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</si>
  <si>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</si>
  <si>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</si>
  <si>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</si>
  <si>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</si>
  <si>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</si>
  <si>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</si>
  <si>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</si>
  <si>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</si>
  <si>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</si>
  <si>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</si>
  <si>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</si>
  <si>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</si>
  <si>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</si>
  <si>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</si>
  <si>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</si>
  <si>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</si>
  <si>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</si>
  <si>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</si>
  <si>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</si>
  <si>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</si>
  <si>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</si>
  <si>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</si>
  <si>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</si>
  <si>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</si>
  <si>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</si>
  <si>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</si>
  <si>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</si>
  <si>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</si>
  <si>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</si>
  <si>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</si>
  <si>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</si>
  <si>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</si>
  <si>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</si>
  <si>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</si>
  <si>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</si>
  <si>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</si>
  <si>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</si>
  <si>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</si>
  <si>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</si>
  <si>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</si>
  <si>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</si>
  <si>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</si>
  <si>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</si>
  <si>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</si>
  <si>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</si>
  <si>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</si>
  <si>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</si>
  <si>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</si>
  <si>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</si>
  <si>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</si>
  <si>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</si>
  <si>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</si>
  <si>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</si>
  <si>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</si>
  <si>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</si>
  <si>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</si>
  <si>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</si>
  <si>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</si>
  <si>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</si>
  <si>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</si>
  <si>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</si>
  <si>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</si>
  <si>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</si>
  <si>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</si>
  <si>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</si>
  <si>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</si>
  <si>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</si>
  <si>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</si>
  <si>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</si>
  <si>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</si>
  <si>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</si>
  <si>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</si>
  <si>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</si>
  <si>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</si>
  <si>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</si>
  <si>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</si>
  <si>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</si>
  <si>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</si>
  <si>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</si>
  <si>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</si>
  <si>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</si>
  <si>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</si>
  <si>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</si>
  <si>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</si>
  <si>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</si>
  <si>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</si>
  <si>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</si>
  <si>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</si>
  <si>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</si>
  <si>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</si>
  <si>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</si>
  <si>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</si>
  <si>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</si>
  <si>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</si>
  <si>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</si>
  <si>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</si>
  <si>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</si>
  <si>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</si>
  <si>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</si>
  <si>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</si>
  <si>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</si>
  <si>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</si>
  <si>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</si>
  <si>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</si>
  <si>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</si>
  <si>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</si>
  <si>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</si>
  <si>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</si>
  <si>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</si>
  <si>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</si>
  <si>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</si>
  <si>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</si>
  <si>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</si>
  <si>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</si>
  <si>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</si>
  <si>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</si>
  <si>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</si>
  <si>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</si>
  <si>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</si>
  <si>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</si>
  <si>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</si>
  <si>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</si>
  <si>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</si>
  <si>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</si>
  <si>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</si>
  <si>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</si>
  <si>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</si>
  <si>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</si>
  <si>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</si>
  <si>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</si>
  <si>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</si>
  <si>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</si>
  <si>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</si>
  <si>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</si>
  <si>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</si>
  <si>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</si>
  <si>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</si>
  <si>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</si>
  <si>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</si>
  <si>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</si>
  <si>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</si>
  <si>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</si>
  <si>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</si>
  <si>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</si>
  <si>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</si>
  <si>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</si>
  <si>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</si>
  <si>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</si>
  <si>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</si>
  <si>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</si>
  <si>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</si>
  <si>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</si>
  <si>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</si>
  <si>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</si>
  <si>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</si>
  <si>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</si>
  <si>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</si>
  <si>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</si>
  <si>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</si>
  <si>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</si>
  <si>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</si>
  <si>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</si>
  <si>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</si>
  <si>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</si>
  <si>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</si>
  <si>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</si>
  <si>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</si>
  <si>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</si>
  <si>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</si>
  <si>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</si>
  <si>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</si>
  <si>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</si>
  <si>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</si>
  <si>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</si>
  <si>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</si>
  <si>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</si>
  <si>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</si>
  <si>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</si>
  <si>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</si>
  <si>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</si>
  <si>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</si>
  <si>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</si>
  <si>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</si>
  <si>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</si>
  <si>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</si>
  <si>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</si>
  <si>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</si>
  <si>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</si>
  <si>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</si>
  <si>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</si>
  <si>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</si>
  <si>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</si>
  <si>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</si>
  <si>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</si>
  <si>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</si>
  <si>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</si>
  <si>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</si>
  <si>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</si>
  <si>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</si>
  <si>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</si>
  <si>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</si>
  <si>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</si>
  <si>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</si>
  <si>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</si>
  <si>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</si>
  <si>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</si>
  <si>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</si>
  <si>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</si>
  <si>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</si>
  <si>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</si>
  <si>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</si>
  <si>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</si>
  <si>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</si>
  <si>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</si>
  <si>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</si>
  <si>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</si>
  <si>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</si>
  <si>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</si>
  <si>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</si>
  <si>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</si>
  <si>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</si>
  <si>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</si>
  <si>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</si>
  <si>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</si>
  <si>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</si>
  <si>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</si>
  <si>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</si>
  <si>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</si>
  <si>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</si>
  <si>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</si>
  <si>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</si>
  <si>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</si>
  <si>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</si>
  <si>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</si>
  <si>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</si>
  <si>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</si>
  <si>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</si>
  <si>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</si>
  <si>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</si>
  <si>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</si>
  <si>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</si>
  <si>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</si>
  <si>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</si>
  <si>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</si>
  <si>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</si>
  <si>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</si>
  <si>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</si>
  <si>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</si>
  <si>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</si>
  <si>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</si>
  <si>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</si>
  <si>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</si>
  <si>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</si>
  <si>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</si>
  <si>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</si>
  <si>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</si>
  <si>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</si>
  <si>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</si>
  <si>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</si>
  <si>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</si>
  <si>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</si>
  <si>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</si>
  <si>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</si>
  <si>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</si>
  <si>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</si>
  <si>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</si>
  <si>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</si>
  <si>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</si>
  <si>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</si>
  <si>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</si>
  <si>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</si>
  <si>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</si>
  <si>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</si>
  <si>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</si>
  <si>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</si>
  <si>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</si>
  <si>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</si>
  <si>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</si>
  <si>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</si>
  <si>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</si>
  <si>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</si>
  <si>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</si>
  <si>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</si>
  <si>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</si>
  <si>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</si>
  <si>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</si>
  <si>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</si>
  <si>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</si>
  <si>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</si>
  <si>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</si>
  <si>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</si>
  <si>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</si>
  <si>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</si>
  <si>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</si>
  <si>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</si>
  <si>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</si>
  <si>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</si>
  <si>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</si>
  <si>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</si>
  <si>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</si>
  <si>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</si>
  <si>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</si>
  <si>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</si>
  <si>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</si>
  <si>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</si>
  <si>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</si>
  <si>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</si>
  <si>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</si>
  <si>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</si>
  <si>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</si>
  <si>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</si>
  <si>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</si>
  <si>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</si>
  <si>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</si>
  <si>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</si>
  <si>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</si>
  <si>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</si>
  <si>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</si>
  <si>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</si>
  <si>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</si>
  <si>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</si>
  <si>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</si>
  <si>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</si>
  <si>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</si>
  <si>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</si>
  <si>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</si>
  <si>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</si>
  <si>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</si>
  <si>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</si>
  <si>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</si>
  <si>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</si>
  <si>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</si>
  <si>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</si>
  <si>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</si>
  <si>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</si>
  <si>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</si>
  <si>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</si>
  <si>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</si>
  <si>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</si>
  <si>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</si>
  <si>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</si>
  <si>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</si>
  <si>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</si>
  <si>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</si>
  <si>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</si>
  <si>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</si>
  <si>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</si>
  <si>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</si>
  <si>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</si>
  <si>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</si>
  <si>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</si>
  <si>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</si>
  <si>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</si>
  <si>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</si>
  <si>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</si>
  <si>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</si>
  <si>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</si>
  <si>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</si>
  <si>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</si>
  <si>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</si>
  <si>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</si>
  <si>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</si>
  <si>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</si>
  <si>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</si>
  <si>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</si>
  <si>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</si>
  <si>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</si>
  <si>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</si>
  <si>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</si>
  <si>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</si>
  <si>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</si>
  <si>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</si>
  <si>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</si>
  <si>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</si>
  <si>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</si>
  <si>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</si>
  <si>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</si>
  <si>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</si>
  <si>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</si>
  <si>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</si>
  <si>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</si>
  <si>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</si>
  <si>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</si>
  <si>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</si>
  <si>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</si>
  <si>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</si>
  <si>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</si>
  <si>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</si>
  <si>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</si>
  <si>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</si>
  <si>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</si>
  <si>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</si>
  <si>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</si>
  <si>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</si>
  <si>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</si>
  <si>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</si>
  <si>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</si>
  <si>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</si>
  <si>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</si>
  <si>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</si>
  <si>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</si>
  <si>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</si>
  <si>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</si>
  <si>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</si>
  <si>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</si>
  <si>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</si>
  <si>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</si>
  <si>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</si>
  <si>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</si>
  <si>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</si>
  <si>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</si>
  <si>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</si>
  <si>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</si>
  <si>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</si>
  <si>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</si>
  <si>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</si>
  <si>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</si>
  <si>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</si>
  <si>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</si>
  <si>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</si>
  <si>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</si>
  <si>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</si>
  <si>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</si>
  <si>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</si>
  <si>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</si>
  <si>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</si>
  <si>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</si>
  <si>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</si>
  <si>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</si>
  <si>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</si>
  <si>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</si>
  <si>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</si>
  <si>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</si>
  <si>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</si>
  <si>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</si>
  <si>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</si>
  <si>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</si>
  <si>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</si>
  <si>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</si>
  <si>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</si>
  <si>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</si>
  <si>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</si>
  <si>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</si>
  <si>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</si>
  <si>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</si>
  <si>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</si>
  <si>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</si>
  <si>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</si>
  <si>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</si>
  <si>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</si>
  <si>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</si>
  <si>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</si>
  <si>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</si>
  <si>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</si>
  <si>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</si>
  <si>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</si>
  <si>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</si>
  <si>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</si>
  <si>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</si>
  <si>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</si>
  <si>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</si>
  <si>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</si>
  <si>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</si>
  <si>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</si>
  <si>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</si>
  <si>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</si>
  <si>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</si>
  <si>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</si>
  <si>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</si>
  <si>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</si>
  <si>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</si>
  <si>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</si>
  <si>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</si>
  <si>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</si>
  <si>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</si>
  <si>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</si>
  <si>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</si>
  <si>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</si>
  <si>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</si>
  <si>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</si>
  <si>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</si>
  <si>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</si>
  <si>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</si>
  <si>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</si>
  <si>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</si>
  <si>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</si>
  <si>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</si>
  <si>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</si>
  <si>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</si>
  <si>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</si>
  <si>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</si>
  <si>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</si>
  <si>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</si>
  <si>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</si>
  <si>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</si>
  <si>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</si>
  <si>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</si>
  <si>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</si>
  <si>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</si>
  <si>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</si>
  <si>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</si>
  <si>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</si>
  <si>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</si>
  <si>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</si>
  <si>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</si>
  <si>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</si>
  <si>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</si>
  <si>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</si>
  <si>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</si>
  <si>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</si>
  <si>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</si>
  <si>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</si>
  <si>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</si>
  <si>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</si>
  <si>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</si>
  <si>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</si>
  <si>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</si>
  <si>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</si>
  <si>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</si>
  <si>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</si>
  <si>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</si>
  <si>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</si>
  <si>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</si>
  <si>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</si>
  <si>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</si>
  <si>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</si>
  <si>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</si>
  <si>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</si>
  <si>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</si>
  <si>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</si>
  <si>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</si>
  <si>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</si>
  <si>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</si>
  <si>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</si>
  <si>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</si>
  <si>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</si>
  <si>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</si>
  <si>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</si>
  <si>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</si>
  <si>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</si>
  <si>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</si>
  <si>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</si>
  <si>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</si>
  <si>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</si>
  <si>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</si>
  <si>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</si>
  <si>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</si>
  <si>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</si>
  <si>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</si>
  <si>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</si>
  <si>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</si>
  <si>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</si>
  <si>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</si>
  <si>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</si>
  <si>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</si>
  <si>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</si>
  <si>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</si>
  <si>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</si>
  <si>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</si>
  <si>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</si>
  <si>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</si>
  <si>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</si>
  <si>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</si>
  <si>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</si>
  <si>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</si>
  <si>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</si>
  <si>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</si>
  <si>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</si>
  <si>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</si>
  <si>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</si>
  <si>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</si>
  <si>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</si>
  <si>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</si>
  <si>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</si>
  <si>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</si>
  <si>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</si>
  <si>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</si>
  <si>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</si>
  <si>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</si>
  <si>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</si>
  <si>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</si>
  <si>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</si>
  <si>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</si>
  <si>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</si>
  <si>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</si>
  <si>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</si>
  <si>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</si>
  <si>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</si>
  <si>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</si>
  <si>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</si>
  <si>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</si>
  <si>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</si>
  <si>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</si>
  <si>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</si>
  <si>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</si>
  <si>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</si>
  <si>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</si>
  <si>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</si>
  <si>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</si>
  <si>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</si>
  <si>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</si>
  <si>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</si>
  <si>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</si>
  <si>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</si>
  <si>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</si>
  <si>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</si>
  <si>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</si>
  <si>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</si>
  <si>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</si>
  <si>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</si>
  <si>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</si>
  <si>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</si>
  <si>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</si>
  <si>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</si>
  <si>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</si>
  <si>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</si>
  <si>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</si>
  <si>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</si>
  <si>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</si>
  <si>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</si>
  <si>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</si>
  <si>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</si>
  <si>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</si>
  <si>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</si>
  <si>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</si>
  <si>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</si>
  <si>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</si>
  <si>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</si>
  <si>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</si>
  <si>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</si>
  <si>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</si>
  <si>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</si>
  <si>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</si>
  <si>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</si>
  <si>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</si>
  <si>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</si>
  <si>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</si>
  <si>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</si>
  <si>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</si>
  <si>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</si>
  <si>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</si>
  <si>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</si>
  <si>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</si>
  <si>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</si>
  <si>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</si>
  <si>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</si>
  <si>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</si>
  <si>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</si>
  <si>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</si>
  <si>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</si>
  <si>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</si>
  <si>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</si>
  <si>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</si>
  <si>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</si>
  <si>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</si>
  <si>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</si>
  <si>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</si>
  <si>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</si>
  <si>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</si>
  <si>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</si>
  <si>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</si>
  <si>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</si>
  <si>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</si>
  <si>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</si>
  <si>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</si>
  <si>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</si>
  <si>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</si>
  <si>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</si>
  <si>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</si>
  <si>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</si>
  <si>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</si>
  <si>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</si>
  <si>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</si>
  <si>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</si>
  <si>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</si>
  <si>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</si>
  <si>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</si>
  <si>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</si>
  <si>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</si>
  <si>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</si>
  <si>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</si>
  <si>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</si>
  <si>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</si>
  <si>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</si>
  <si>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</si>
  <si>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</si>
  <si>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</si>
  <si>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</si>
  <si>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</si>
  <si>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</si>
  <si>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</si>
  <si>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</si>
  <si>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</si>
  <si>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</si>
  <si>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</si>
  <si>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</si>
  <si>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</si>
  <si>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</si>
  <si>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</si>
  <si>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</si>
  <si>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</si>
  <si>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</si>
  <si>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</si>
  <si>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</si>
  <si>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</si>
  <si>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</si>
  <si>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</si>
  <si>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</si>
  <si>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</si>
  <si>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</si>
  <si>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</si>
  <si>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</si>
  <si>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</si>
  <si>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</si>
  <si>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</si>
  <si>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</si>
  <si>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</si>
  <si>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</si>
  <si>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</si>
  <si>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</si>
  <si>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</si>
  <si>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</si>
  <si>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</si>
  <si>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</si>
  <si>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</si>
  <si>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</si>
  <si>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</si>
  <si>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</si>
  <si>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</si>
  <si>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</si>
  <si>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</si>
  <si>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</si>
  <si>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</si>
  <si>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</si>
  <si>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</si>
  <si>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</si>
  <si>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</si>
  <si>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</si>
  <si>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</si>
  <si>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</si>
  <si>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</si>
  <si>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</si>
  <si>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</si>
  <si>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</si>
  <si>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</si>
  <si>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</si>
  <si>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</si>
  <si>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</si>
  <si>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</si>
  <si>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</si>
  <si>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</si>
  <si>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</si>
  <si>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</si>
  <si>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</si>
  <si>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</si>
  <si>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</si>
  <si>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</si>
  <si>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</si>
  <si>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</si>
  <si>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</si>
  <si>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</si>
  <si>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</si>
  <si>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</si>
  <si>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</si>
  <si>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</si>
  <si>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</si>
  <si>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</si>
  <si>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</si>
  <si>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</si>
  <si>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</si>
  <si>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</si>
  <si>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</si>
  <si>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</si>
  <si>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</si>
  <si>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</si>
  <si>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</si>
  <si>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</si>
  <si>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</si>
  <si>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</si>
  <si>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</si>
  <si>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</si>
  <si>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</si>
  <si>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</si>
  <si>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</si>
  <si>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</si>
  <si>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</si>
  <si>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</si>
  <si>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</si>
  <si>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</si>
  <si>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</si>
  <si>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</si>
  <si>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</si>
  <si>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</si>
  <si>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</si>
  <si>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</si>
  <si>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</si>
  <si>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</si>
  <si>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</si>
  <si>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</si>
  <si>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</si>
  <si>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</si>
  <si>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</si>
  <si>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</si>
  <si>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</si>
  <si>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</si>
  <si>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</si>
  <si>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</si>
  <si>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</si>
  <si>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</si>
  <si>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</si>
  <si>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</si>
  <si>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</si>
  <si>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</si>
  <si>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</si>
  <si>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</si>
  <si>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</si>
  <si>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</si>
  <si>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</si>
  <si>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</si>
  <si>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</si>
  <si>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</si>
  <si>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</si>
  <si>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</si>
  <si>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</si>
  <si>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</si>
  <si>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</si>
  <si>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</si>
  <si>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</si>
  <si>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</si>
  <si>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</si>
  <si>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</si>
  <si>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</si>
  <si>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</si>
  <si>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</si>
  <si>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</si>
  <si>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</si>
  <si>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</si>
  <si>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</si>
  <si>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</si>
  <si>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</si>
  <si>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</si>
  <si>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</si>
  <si>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</si>
  <si>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</si>
  <si>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</si>
  <si>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</si>
  <si>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</si>
  <si>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</si>
  <si>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</si>
  <si>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</si>
  <si>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</si>
  <si>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</si>
  <si>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</si>
  <si>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</si>
  <si>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</si>
  <si>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</si>
  <si>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</si>
  <si>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</si>
  <si>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</si>
  <si>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</si>
  <si>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</si>
  <si>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</si>
  <si>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</si>
  <si>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</si>
  <si>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</si>
  <si>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</si>
  <si>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</si>
  <si>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</si>
  <si>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</si>
  <si>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</si>
  <si>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</si>
  <si>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</si>
  <si>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</si>
  <si>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</si>
  <si>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</si>
  <si>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</si>
  <si>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</si>
  <si>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</si>
  <si>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</si>
  <si>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</si>
  <si>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</si>
  <si>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</si>
  <si>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</si>
  <si>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</si>
  <si>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</si>
  <si>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</si>
  <si>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</si>
  <si>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</si>
  <si>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</si>
  <si>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</si>
  <si>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</si>
  <si>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</si>
  <si>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</si>
  <si>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</si>
  <si>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</si>
  <si>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</si>
  <si>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</si>
  <si>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</si>
  <si>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</si>
  <si>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</si>
  <si>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</si>
  <si>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</si>
  <si>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</si>
  <si>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</si>
  <si>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</si>
  <si>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</si>
  <si>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</si>
  <si>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</si>
  <si>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</si>
  <si>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</si>
  <si>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</si>
  <si>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</si>
  <si>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</si>
  <si>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</si>
  <si>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</si>
  <si>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</si>
  <si>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</si>
  <si>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</si>
  <si>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</si>
  <si>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</si>
  <si>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</si>
  <si>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</si>
  <si>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</si>
  <si>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</si>
  <si>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</si>
  <si>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</si>
  <si>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</si>
  <si>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</si>
  <si>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</si>
  <si>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</si>
  <si>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</si>
  <si>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</si>
  <si>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</si>
  <si>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</si>
  <si>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</si>
  <si>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</si>
  <si>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</si>
  <si>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</si>
  <si>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</si>
  <si>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</si>
  <si>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</si>
  <si>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</si>
  <si>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</si>
  <si>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</si>
  <si>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</si>
  <si>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</si>
  <si>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</si>
  <si>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</si>
  <si>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</si>
  <si>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</si>
  <si>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</si>
  <si>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</si>
  <si>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</si>
  <si>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</si>
  <si>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</si>
  <si>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</si>
  <si>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</si>
  <si>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</si>
  <si>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</si>
  <si>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</si>
  <si>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</si>
  <si>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</si>
  <si>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</si>
  <si>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</si>
  <si>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</si>
  <si>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</si>
  <si>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</si>
  <si>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</si>
  <si>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</si>
  <si>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</si>
  <si>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</si>
  <si>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</si>
  <si>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</si>
  <si>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</si>
  <si>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</si>
  <si>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</si>
  <si>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</si>
  <si>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</si>
  <si>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</si>
  <si>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</si>
  <si>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</si>
  <si>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</si>
  <si>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</si>
  <si>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</si>
  <si>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</si>
  <si>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</si>
  <si>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</si>
  <si>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</si>
  <si>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</si>
  <si>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</si>
  <si>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</si>
  <si>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</si>
  <si>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</si>
  <si>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</si>
  <si>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</si>
  <si>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</si>
  <si>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</si>
  <si>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</si>
  <si>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</si>
  <si>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</si>
  <si>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</si>
  <si>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</si>
  <si>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</si>
  <si>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</si>
  <si>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</si>
  <si>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</si>
  <si>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</si>
  <si>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</si>
  <si>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</si>
  <si>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</si>
  <si>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</si>
  <si>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</si>
  <si>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</si>
  <si>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</si>
  <si>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</si>
  <si>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</si>
  <si>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</si>
  <si>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</si>
  <si>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</si>
  <si>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</si>
  <si>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</si>
  <si>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</si>
  <si>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</si>
  <si>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</si>
  <si>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</si>
  <si>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</si>
  <si>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</si>
  <si>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</si>
  <si>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</si>
  <si>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</si>
  <si>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</si>
  <si>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</si>
  <si>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</si>
  <si>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</si>
  <si>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</si>
  <si>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</si>
  <si>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</si>
  <si>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</si>
  <si>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</si>
  <si>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</si>
  <si>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</si>
  <si>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</si>
  <si>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</si>
  <si>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</si>
  <si>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</si>
  <si>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</si>
  <si>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</si>
  <si>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</si>
  <si>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</si>
  <si>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</si>
  <si>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</si>
  <si>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</si>
  <si>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</si>
  <si>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</si>
  <si>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</si>
  <si>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</si>
  <si>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</si>
  <si>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</si>
  <si>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</si>
  <si>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</si>
  <si>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</si>
  <si>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</si>
  <si>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</si>
  <si>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</si>
  <si>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</si>
  <si>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</si>
  <si>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</si>
  <si>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</si>
  <si>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</si>
  <si>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</si>
  <si>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</si>
  <si>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</si>
  <si>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</si>
  <si>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</si>
  <si>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</si>
  <si>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</si>
  <si>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</si>
  <si>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</si>
  <si>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</si>
  <si>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</si>
  <si>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</si>
  <si>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</si>
  <si>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</si>
  <si>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</si>
  <si>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</si>
  <si>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</si>
  <si>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</si>
  <si>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</si>
  <si>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</si>
  <si>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</si>
  <si>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</si>
  <si>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</si>
  <si>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</si>
  <si>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</si>
  <si>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</si>
  <si>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</si>
  <si>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</si>
  <si>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</si>
  <si>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</si>
  <si>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</si>
  <si>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</si>
  <si>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</si>
  <si>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</si>
  <si>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</si>
  <si>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</si>
  <si>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</si>
  <si>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</si>
  <si>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</si>
  <si>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</si>
  <si>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</si>
  <si>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</si>
  <si>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</si>
  <si>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</si>
  <si>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</si>
  <si>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</si>
  <si>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</si>
  <si>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</si>
  <si>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</si>
  <si>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</si>
  <si>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</si>
  <si>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</si>
  <si>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</si>
  <si>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</si>
  <si>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</si>
  <si>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</si>
  <si>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</si>
  <si>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</si>
  <si>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</si>
  <si>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</si>
  <si>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</si>
  <si>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</si>
  <si>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</si>
  <si>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</si>
  <si>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</si>
  <si>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</si>
  <si>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</si>
  <si>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</si>
  <si>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</si>
  <si>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</si>
  <si>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</si>
  <si>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</si>
  <si>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</si>
  <si>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</si>
  <si>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</si>
  <si>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</si>
  <si>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</si>
  <si>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</si>
  <si>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</si>
  <si>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</si>
  <si>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</si>
  <si>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</si>
  <si>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</si>
  <si>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</si>
  <si>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</si>
  <si>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</si>
  <si>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</si>
  <si>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</si>
  <si>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</si>
  <si>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</si>
  <si>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</si>
  <si>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</si>
  <si>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</si>
  <si>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</si>
  <si>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</si>
  <si>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</si>
  <si>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</si>
  <si>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</si>
  <si>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</si>
  <si>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</si>
  <si>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</si>
  <si>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</si>
  <si>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</si>
  <si>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</si>
  <si>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</si>
  <si>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</si>
  <si>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</si>
  <si>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</si>
  <si>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</si>
  <si>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</si>
  <si>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</si>
  <si>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</si>
  <si>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</si>
  <si>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</si>
  <si>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</si>
  <si>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</si>
  <si>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</si>
  <si>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</si>
  <si>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</si>
  <si>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</si>
  <si>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</si>
  <si>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</si>
  <si>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</si>
  <si>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</si>
  <si>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</si>
  <si>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</si>
  <si>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</si>
  <si>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</si>
  <si>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</si>
  <si>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</si>
  <si>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</si>
  <si>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</si>
  <si>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</si>
  <si>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</si>
  <si>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</si>
  <si>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</si>
  <si>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</si>
  <si>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</si>
  <si>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</si>
  <si>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</si>
  <si>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</si>
  <si>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</si>
  <si>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</si>
  <si>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</si>
  <si>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</si>
  <si>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</si>
  <si>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</si>
  <si>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</si>
  <si>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</si>
  <si>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</si>
  <si>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</si>
  <si>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</si>
  <si>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</si>
  <si>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</si>
  <si>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</si>
  <si>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</si>
  <si>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</si>
  <si>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</si>
  <si>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</si>
  <si>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</si>
  <si>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</si>
  <si>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</si>
  <si>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</si>
  <si>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</si>
  <si>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</si>
  <si>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</si>
  <si>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</si>
  <si>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</si>
  <si>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</si>
  <si>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</si>
  <si>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</si>
  <si>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</si>
  <si>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</si>
  <si>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</si>
  <si>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</si>
  <si>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</si>
  <si>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</si>
  <si>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</si>
  <si>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</si>
  <si>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</si>
  <si>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</si>
  <si>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</si>
  <si>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</si>
  <si>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</si>
  <si>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</si>
  <si>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</si>
  <si>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</si>
  <si>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</si>
  <si>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</si>
  <si>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</si>
  <si>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</si>
  <si>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</si>
  <si>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</si>
  <si>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</si>
  <si>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</si>
  <si>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</si>
  <si>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</si>
  <si>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</si>
  <si>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</si>
  <si>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</si>
  <si>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</si>
  <si>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</si>
  <si>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</si>
  <si>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</si>
  <si>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</si>
  <si>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</si>
  <si>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</si>
  <si>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</si>
  <si>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</si>
  <si>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</si>
  <si>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</si>
  <si>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</si>
  <si>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</si>
  <si>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</si>
  <si>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</si>
  <si>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</si>
  <si>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</si>
  <si>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</si>
  <si>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</si>
  <si>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</si>
  <si>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</si>
  <si>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</si>
  <si>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</si>
  <si>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</si>
  <si>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</si>
  <si>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</si>
  <si>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</si>
  <si>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</si>
  <si>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</si>
  <si>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</si>
  <si>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</si>
  <si>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</si>
  <si>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</si>
  <si>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</si>
  <si>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</si>
  <si>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</si>
  <si>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</si>
  <si>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</si>
  <si>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</si>
  <si>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</si>
  <si>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</si>
  <si>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</si>
  <si>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</si>
  <si>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</si>
  <si>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</si>
  <si>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</si>
  <si>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</si>
  <si>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</si>
  <si>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</si>
  <si>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</si>
  <si>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</si>
  <si>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</si>
  <si>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</si>
  <si>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</si>
  <si>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</si>
  <si>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</si>
  <si>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</si>
  <si>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</si>
  <si>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</si>
  <si>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</si>
  <si>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</si>
  <si>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</si>
  <si>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</si>
  <si>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</si>
  <si>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</si>
  <si>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</si>
  <si>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</si>
  <si>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</si>
  <si>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</si>
  <si>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</si>
  <si>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</si>
  <si>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</si>
  <si>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</si>
  <si>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</si>
  <si>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</si>
  <si>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</si>
  <si>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</si>
  <si>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</si>
  <si>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</si>
  <si>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</si>
  <si>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</si>
  <si>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</si>
  <si>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</si>
  <si>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</si>
  <si>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</si>
  <si>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</si>
  <si>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</si>
  <si>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</si>
  <si>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</si>
  <si>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</si>
  <si>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</si>
  <si>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</si>
  <si>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</si>
  <si>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</si>
  <si>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</si>
  <si>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</si>
  <si>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</si>
  <si>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</si>
  <si>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</si>
  <si>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</si>
  <si>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</si>
  <si>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</si>
  <si>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</si>
  <si>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</si>
  <si>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</si>
  <si>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</si>
  <si>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</si>
  <si>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</si>
  <si>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</si>
  <si>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</si>
  <si>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</si>
  <si>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</si>
  <si>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</si>
  <si>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</si>
  <si>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</si>
  <si>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</si>
  <si>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</si>
  <si>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</si>
  <si>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</si>
  <si>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</si>
  <si>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</si>
  <si>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</si>
  <si>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</si>
  <si>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</si>
  <si>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</si>
  <si>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</si>
  <si>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</si>
  <si>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</si>
  <si>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</si>
  <si>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</si>
  <si>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</si>
  <si>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</si>
  <si>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</si>
  <si>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</si>
  <si>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</si>
  <si>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</si>
  <si>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</si>
  <si>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</si>
  <si>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</si>
  <si>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</si>
  <si>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</si>
  <si>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</si>
  <si>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</si>
  <si>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</si>
  <si>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</si>
  <si>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</si>
  <si>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</si>
  <si>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</si>
  <si>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</si>
  <si>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</si>
  <si>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</si>
  <si>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</si>
  <si>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</si>
  <si>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</si>
  <si>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</si>
  <si>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</si>
  <si>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</si>
  <si>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</si>
  <si>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</si>
  <si>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</si>
  <si>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</si>
  <si>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</si>
  <si>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</si>
  <si>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</si>
  <si>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</si>
  <si>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</si>
  <si>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</si>
  <si>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</si>
  <si>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</si>
  <si>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</si>
  <si>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</si>
  <si>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</si>
  <si>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</si>
  <si>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</si>
  <si>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</si>
  <si>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</si>
  <si>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</si>
  <si>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</si>
  <si>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</si>
  <si>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</si>
  <si>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</si>
  <si>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</si>
  <si>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</si>
  <si>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</si>
  <si>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</si>
  <si>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</si>
  <si>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</si>
  <si>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</si>
  <si>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</si>
  <si>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</si>
  <si>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</si>
  <si>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</si>
  <si>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</si>
  <si>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</si>
  <si>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</si>
  <si>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</si>
  <si>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</si>
  <si>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</si>
  <si>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</si>
  <si>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</si>
  <si>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</si>
  <si>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</si>
  <si>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</si>
  <si>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</si>
  <si>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</si>
  <si>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</si>
  <si>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</si>
  <si>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</si>
  <si>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</si>
  <si>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</si>
  <si>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</si>
  <si>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</si>
  <si>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</si>
  <si>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</si>
  <si>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</si>
  <si>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</si>
  <si>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</si>
  <si>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</si>
  <si>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</si>
  <si>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</si>
  <si>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</si>
  <si>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</si>
  <si>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</si>
  <si>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</si>
  <si>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</si>
  <si>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</si>
  <si>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</si>
  <si>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</si>
  <si>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</si>
  <si>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</si>
  <si>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</si>
  <si>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</si>
  <si>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</si>
  <si>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</si>
  <si>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</si>
  <si>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</si>
  <si>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</si>
  <si>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</si>
  <si>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</si>
  <si>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</si>
  <si>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</si>
  <si>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</si>
  <si>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</si>
  <si>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</si>
  <si>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</si>
  <si>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</si>
  <si>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</si>
  <si>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</si>
  <si>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</si>
  <si>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</si>
  <si>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</si>
  <si>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</si>
  <si>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</si>
  <si>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</si>
  <si>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</si>
  <si>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</si>
  <si>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</si>
  <si>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</si>
  <si>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</si>
  <si>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</si>
  <si>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</si>
  <si>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</si>
  <si>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</si>
  <si>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</si>
  <si>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</si>
  <si>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</si>
  <si>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</si>
  <si>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</si>
  <si>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</si>
  <si>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</si>
  <si>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</si>
  <si>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</si>
  <si>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</si>
  <si>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</si>
  <si>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</si>
  <si>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</si>
  <si>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</si>
  <si>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</si>
  <si>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</si>
  <si>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</si>
  <si>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</si>
  <si>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</si>
  <si>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</si>
  <si>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</si>
  <si>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</si>
  <si>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</si>
  <si>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</si>
  <si>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</si>
  <si>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</si>
  <si>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</si>
  <si>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</si>
  <si>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</si>
  <si>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</si>
  <si>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</si>
  <si>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</si>
  <si>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</si>
  <si>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</si>
  <si>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</si>
  <si>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</si>
  <si>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</si>
  <si>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</si>
  <si>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</si>
  <si>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</si>
  <si>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</si>
  <si>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</si>
  <si>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</si>
  <si>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</si>
  <si>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</si>
  <si>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</si>
  <si>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</si>
  <si>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</si>
  <si>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</si>
  <si>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</si>
  <si>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</si>
  <si>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</si>
  <si>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</si>
  <si>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</si>
  <si>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</si>
  <si>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</si>
  <si>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</si>
  <si>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</si>
  <si>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</si>
  <si>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</si>
  <si>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</si>
  <si>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</si>
  <si>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</si>
  <si>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</si>
  <si>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</si>
  <si>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</si>
  <si>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</si>
  <si>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</si>
  <si>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</si>
  <si>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</si>
  <si>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</si>
  <si>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</si>
  <si>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</si>
  <si>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</si>
  <si>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</si>
  <si>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</si>
  <si>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</si>
  <si>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</si>
  <si>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</si>
  <si>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</si>
  <si>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</si>
  <si>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</si>
  <si>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</si>
  <si>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</si>
  <si>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</si>
  <si>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</si>
  <si>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</si>
  <si>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</si>
  <si>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</si>
  <si>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</si>
  <si>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</si>
  <si>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</si>
  <si>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</si>
  <si>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</si>
  <si>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</si>
  <si>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</si>
  <si>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</si>
  <si>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</si>
  <si>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</si>
  <si>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</si>
  <si>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</si>
  <si>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</si>
  <si>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</si>
  <si>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</si>
  <si>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</si>
  <si>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</si>
  <si>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</si>
  <si>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</si>
  <si>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</si>
  <si>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</si>
  <si>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</si>
  <si>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</si>
  <si>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</si>
  <si>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</si>
  <si>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</si>
  <si>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</si>
  <si>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</si>
  <si>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</si>
  <si>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</si>
  <si>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</si>
  <si>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</si>
  <si>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</si>
  <si>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</si>
  <si>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</si>
  <si>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</si>
  <si>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</si>
  <si>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</si>
  <si>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</si>
  <si>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</si>
  <si>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</si>
  <si>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</si>
  <si>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</si>
  <si>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</si>
  <si>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</si>
  <si>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</si>
  <si>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</si>
  <si>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</si>
  <si>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</si>
  <si>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</si>
  <si>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</si>
  <si>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</si>
  <si>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</si>
  <si>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</si>
  <si>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</si>
  <si>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</si>
  <si>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</si>
  <si>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</si>
  <si>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</si>
  <si>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</si>
  <si>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</si>
  <si>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</si>
  <si>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</si>
  <si>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</si>
  <si>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</si>
  <si>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</si>
  <si>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</si>
  <si>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</si>
  <si>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</si>
  <si>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</si>
  <si>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</si>
  <si>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</si>
  <si>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</si>
  <si>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</si>
  <si>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</si>
  <si>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</si>
  <si>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</si>
  <si>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</si>
  <si>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</si>
  <si>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</si>
  <si>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</si>
  <si>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</si>
  <si>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</si>
  <si>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</si>
  <si>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</si>
  <si>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</si>
  <si>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</si>
  <si>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</si>
  <si>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</si>
  <si>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</si>
  <si>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</si>
  <si>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</si>
  <si>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</si>
  <si>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</si>
  <si>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</si>
  <si>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</si>
  <si>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</si>
  <si>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</si>
  <si>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</si>
  <si>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</si>
  <si>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</si>
  <si>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</si>
  <si>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</si>
  <si>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</si>
  <si>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</si>
  <si>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</si>
  <si>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</si>
  <si>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</si>
  <si>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</si>
  <si>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</si>
  <si>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</si>
  <si>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</si>
  <si>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</si>
  <si>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</si>
  <si>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</si>
  <si>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</si>
  <si>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</si>
  <si>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</si>
  <si>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</si>
  <si>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</si>
  <si>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</si>
  <si>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</si>
  <si>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</si>
  <si>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</si>
  <si>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</si>
  <si>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</si>
  <si>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</si>
  <si>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</si>
  <si>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</si>
  <si>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</si>
  <si>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</si>
  <si>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</si>
  <si>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</si>
  <si>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</si>
  <si>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</si>
  <si>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</si>
  <si>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</si>
  <si>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</si>
  <si>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</si>
  <si>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</si>
  <si>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</si>
  <si>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</si>
  <si>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</si>
  <si>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</si>
  <si>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</si>
  <si>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</si>
  <si>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</si>
  <si>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</si>
  <si>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</si>
  <si>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</si>
  <si>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</si>
  <si>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</si>
  <si>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</si>
  <si>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</si>
  <si>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</si>
  <si>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</si>
  <si>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</si>
  <si>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</si>
  <si>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</si>
  <si>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</si>
  <si>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</si>
  <si>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</si>
  <si>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</si>
  <si>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</si>
  <si>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</si>
  <si>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</si>
  <si>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</si>
  <si>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</si>
  <si>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</si>
  <si>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</si>
  <si>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</si>
  <si>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</si>
  <si>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</si>
  <si>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</si>
  <si>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</si>
  <si>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</si>
  <si>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</si>
  <si>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</si>
  <si>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</si>
  <si>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</si>
  <si>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</si>
  <si>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</si>
  <si>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</si>
  <si>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</si>
  <si>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</si>
  <si>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</si>
  <si>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</si>
  <si>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</si>
  <si>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</si>
  <si>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</si>
  <si>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</si>
  <si>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</si>
  <si>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</si>
  <si>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</si>
  <si>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</si>
  <si>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</si>
  <si>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</si>
  <si>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</si>
  <si>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</si>
  <si>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</si>
  <si>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</si>
  <si>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</si>
  <si>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</si>
  <si>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</si>
  <si>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</si>
  <si>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</si>
  <si>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</si>
  <si>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</si>
  <si>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</si>
  <si>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</si>
  <si>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</si>
  <si>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</si>
  <si>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</si>
  <si>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</si>
  <si>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</si>
  <si>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</si>
  <si>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</si>
  <si>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</si>
  <si>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</si>
  <si>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</si>
  <si>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</si>
  <si>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</si>
  <si>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</si>
  <si>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</si>
  <si>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</si>
  <si>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</si>
  <si>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</si>
  <si>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</si>
  <si>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</si>
  <si>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</si>
  <si>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</si>
  <si>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</si>
  <si>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</si>
  <si>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</si>
  <si>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</si>
  <si>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</si>
  <si>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</si>
  <si>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</si>
  <si>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</si>
  <si>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</si>
  <si>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</si>
  <si>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</si>
  <si>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</si>
  <si>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</si>
  <si>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</si>
  <si>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</si>
  <si>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</si>
  <si>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</si>
  <si>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</si>
  <si>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</si>
  <si>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</si>
  <si>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</si>
  <si>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</si>
  <si>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</si>
  <si>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</si>
  <si>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</si>
  <si>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</si>
  <si>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</si>
  <si>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</si>
  <si>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</si>
  <si>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</si>
  <si>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</si>
  <si>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</si>
  <si>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</si>
  <si>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</si>
  <si>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</si>
  <si>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</si>
  <si>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</si>
  <si>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</si>
  <si>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</si>
  <si>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</si>
  <si>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</si>
  <si>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</si>
  <si>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</si>
  <si>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</si>
  <si>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</si>
  <si>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</si>
  <si>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</si>
  <si>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</si>
  <si>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</si>
  <si>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</si>
  <si>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</si>
  <si>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</si>
  <si>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</si>
  <si>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</si>
  <si>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</si>
  <si>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</si>
  <si>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</si>
  <si>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</si>
  <si>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</si>
  <si>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</si>
  <si>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</si>
  <si>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</si>
  <si>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</si>
  <si>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</si>
  <si>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</si>
  <si>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</si>
  <si>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</si>
  <si>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</si>
  <si>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</si>
  <si>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</si>
  <si>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</si>
  <si>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</si>
  <si>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</si>
  <si>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</si>
  <si>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</si>
  <si>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</si>
  <si>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</si>
  <si>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</si>
  <si>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</si>
  <si>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</si>
  <si>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</si>
  <si>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</si>
  <si>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</si>
  <si>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</si>
  <si>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</si>
  <si>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</si>
  <si>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</si>
  <si>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</si>
  <si>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</si>
  <si>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</si>
  <si>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</si>
  <si>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</si>
  <si>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</si>
  <si>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</si>
  <si>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</si>
  <si>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</si>
  <si>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</si>
  <si>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</si>
  <si>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</si>
  <si>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</si>
  <si>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</si>
  <si>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</si>
  <si>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</si>
  <si>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</si>
  <si>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</si>
  <si>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</si>
  <si>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</si>
  <si>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</si>
  <si>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</si>
  <si>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</si>
  <si>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</si>
  <si>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</si>
  <si>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</si>
  <si>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</si>
  <si>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</si>
  <si>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</si>
  <si>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</si>
  <si>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</si>
  <si>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</si>
  <si>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</si>
  <si>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</si>
  <si>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</si>
  <si>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</si>
  <si>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</si>
  <si>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</si>
  <si>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</si>
  <si>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</si>
  <si>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</si>
  <si>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</si>
  <si>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</si>
  <si>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</si>
  <si>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</si>
  <si>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</si>
  <si>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</si>
  <si>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</si>
  <si>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</si>
  <si>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</si>
  <si>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</si>
  <si>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</si>
  <si>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</si>
  <si>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</si>
  <si>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</si>
  <si>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</si>
  <si>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</si>
  <si>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</si>
  <si>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</si>
  <si>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</si>
  <si>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</si>
  <si>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</si>
  <si>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</si>
  <si>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</si>
  <si>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</si>
  <si>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</si>
  <si>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</si>
  <si>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</si>
  <si>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</si>
  <si>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</si>
  <si>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</si>
  <si>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</si>
  <si>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</si>
  <si>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</si>
  <si>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</si>
  <si>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</si>
  <si>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</si>
  <si>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</si>
  <si>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</si>
  <si>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</si>
  <si>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</si>
  <si>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</si>
  <si>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</si>
  <si>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</si>
  <si>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</si>
  <si>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</si>
  <si>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</si>
  <si>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</si>
  <si>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</si>
  <si>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</si>
  <si>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</si>
  <si>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</si>
  <si>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</si>
  <si>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</si>
  <si>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</si>
  <si>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</si>
  <si>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</si>
  <si>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</si>
  <si>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</si>
  <si>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</si>
  <si>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</si>
  <si>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</si>
  <si>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</si>
  <si>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</si>
  <si>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</si>
  <si>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</si>
  <si>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</si>
  <si>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</si>
  <si>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</si>
  <si>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</si>
  <si>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</si>
  <si>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</si>
  <si>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</si>
  <si>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</si>
  <si>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</si>
  <si>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</si>
  <si>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</si>
  <si>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</si>
  <si>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</si>
  <si>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</si>
  <si>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</si>
  <si>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</si>
  <si>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</si>
  <si>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</si>
  <si>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</si>
  <si>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</si>
  <si>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</si>
  <si>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</si>
  <si>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</si>
  <si>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</si>
  <si>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</si>
  <si>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</si>
  <si>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</si>
  <si>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</si>
  <si>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</si>
  <si>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</si>
  <si>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</si>
  <si>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</si>
  <si>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</si>
  <si>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</si>
  <si>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</si>
  <si>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</si>
  <si>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</si>
  <si>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</si>
  <si>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</si>
  <si>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</si>
  <si>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</si>
  <si>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</si>
  <si>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</si>
  <si>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</si>
  <si>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</si>
  <si>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</si>
  <si>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</si>
  <si>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</si>
  <si>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</si>
  <si>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</si>
  <si>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</si>
  <si>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</si>
  <si>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</si>
  <si>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</si>
  <si>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</si>
  <si>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</si>
  <si>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</si>
  <si>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</si>
  <si>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</si>
  <si>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</si>
  <si>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</si>
  <si>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</si>
  <si>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</si>
  <si>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</si>
  <si>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</si>
  <si>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</si>
  <si>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</si>
  <si>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</si>
  <si>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</si>
  <si>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</si>
  <si>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</si>
  <si>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</si>
  <si>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</si>
  <si>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</si>
  <si>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</si>
  <si>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</si>
  <si>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</si>
  <si>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</si>
  <si>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</si>
  <si>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</si>
  <si>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</si>
  <si>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</si>
  <si>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</si>
  <si>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</si>
  <si>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</si>
  <si>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</si>
  <si>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</si>
  <si>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</si>
  <si>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</si>
  <si>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</si>
  <si>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</si>
  <si>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</si>
  <si>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</si>
  <si>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</si>
  <si>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</si>
  <si>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</si>
  <si>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</si>
  <si>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</si>
  <si>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</si>
  <si>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</si>
  <si>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</si>
  <si>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</si>
  <si>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</si>
  <si>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</si>
  <si>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</si>
  <si>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</si>
  <si>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</si>
  <si>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</si>
  <si>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</si>
  <si>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</si>
  <si>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</si>
  <si>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</si>
  <si>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</si>
  <si>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</si>
  <si>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</si>
  <si>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</si>
  <si>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</si>
  <si>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</si>
  <si>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</si>
  <si>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</si>
  <si>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</si>
  <si>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</si>
  <si>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</si>
  <si>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</si>
  <si>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</si>
  <si>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</si>
  <si>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</si>
  <si>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</si>
  <si>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</si>
  <si>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</si>
  <si>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</si>
  <si>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</si>
  <si>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</si>
  <si>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</si>
  <si>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</si>
  <si>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</si>
  <si>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</si>
  <si>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</si>
  <si>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</si>
  <si>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</si>
  <si>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</si>
  <si>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</si>
  <si>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</si>
  <si>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</si>
  <si>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</si>
  <si>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</si>
  <si>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</si>
  <si>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</si>
  <si>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</si>
  <si>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</si>
  <si>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</si>
  <si>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</si>
  <si>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</si>
  <si>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</si>
  <si>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</si>
  <si>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</si>
  <si>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</si>
  <si>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</si>
  <si>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</si>
  <si>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</si>
  <si>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</si>
  <si>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</si>
  <si>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</si>
  <si>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</si>
  <si>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</si>
  <si>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</si>
  <si>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</si>
  <si>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</si>
  <si>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</si>
  <si>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</si>
  <si>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</si>
  <si>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</si>
  <si>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</si>
  <si>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</si>
  <si>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</si>
  <si>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</si>
  <si>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</si>
  <si>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</si>
  <si>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</si>
  <si>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</si>
  <si>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</si>
  <si>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</si>
  <si>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</si>
  <si>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</si>
  <si>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</si>
  <si>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</si>
  <si>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</si>
  <si>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</si>
  <si>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</si>
  <si>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</si>
  <si>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</si>
  <si>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</si>
  <si>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</si>
  <si>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</si>
  <si>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</si>
  <si>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</si>
  <si>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</si>
  <si>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</si>
  <si>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</si>
  <si>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</si>
  <si>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</si>
  <si>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</si>
  <si>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</si>
  <si>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</si>
  <si>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</si>
  <si>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</si>
  <si>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</si>
  <si>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</si>
  <si>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</si>
  <si>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</si>
  <si>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</si>
  <si>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</si>
  <si>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</si>
  <si>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</si>
  <si>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</si>
  <si>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</si>
  <si>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</si>
  <si>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</si>
  <si>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</si>
  <si>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</si>
  <si>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</si>
  <si>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</si>
  <si>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</si>
  <si>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</si>
  <si>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</si>
  <si>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</si>
  <si>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</si>
  <si>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</si>
  <si>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</si>
  <si>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</si>
  <si>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</si>
  <si>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</si>
  <si>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</si>
  <si>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</si>
  <si>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</si>
  <si>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</si>
  <si>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</si>
  <si>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</si>
  <si>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</si>
  <si>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</si>
  <si>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</si>
  <si>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</si>
  <si>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</si>
  <si>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</si>
  <si>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</si>
  <si>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</si>
  <si>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</si>
  <si>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</si>
  <si>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</si>
  <si>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</si>
  <si>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</si>
  <si>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</si>
  <si>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</si>
  <si>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</si>
  <si>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</si>
  <si>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</si>
  <si>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</si>
  <si>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</si>
  <si>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</si>
  <si>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</si>
  <si>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</si>
  <si>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</si>
  <si>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</si>
  <si>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</si>
  <si>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</si>
  <si>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</si>
  <si>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</si>
  <si>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</si>
  <si>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</si>
  <si>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</si>
  <si>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</si>
  <si>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</si>
  <si>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</si>
  <si>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</si>
  <si>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</si>
  <si>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</si>
  <si>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</si>
  <si>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</si>
  <si>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</si>
  <si>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</si>
  <si>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</si>
  <si>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</si>
  <si>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</si>
  <si>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</si>
  <si>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</si>
  <si>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</si>
  <si>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</si>
  <si>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</si>
  <si>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</si>
  <si>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</si>
  <si>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</si>
  <si>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</si>
  <si>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</si>
  <si>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</si>
  <si>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</si>
  <si>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</si>
  <si>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</si>
  <si>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</si>
  <si>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</si>
  <si>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</si>
  <si>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</si>
  <si>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</si>
  <si>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</si>
  <si>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</si>
  <si>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</si>
  <si>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</si>
  <si>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</si>
  <si>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</si>
  <si>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</si>
  <si>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</si>
  <si>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</si>
  <si>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</si>
  <si>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</si>
  <si>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</si>
  <si>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</si>
  <si>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</si>
  <si>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</si>
  <si>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</si>
  <si>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</si>
  <si>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</si>
  <si>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</si>
  <si>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</si>
  <si>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</si>
  <si>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</si>
  <si>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</si>
  <si>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</si>
  <si>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</si>
  <si>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</si>
  <si>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</si>
  <si>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</si>
  <si>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</si>
  <si>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</si>
  <si>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</si>
  <si>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</si>
  <si>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</si>
  <si>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</si>
  <si>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</si>
  <si>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</si>
  <si>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</si>
  <si>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</si>
  <si>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</si>
  <si>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</si>
  <si>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</si>
  <si>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</si>
  <si>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</si>
  <si>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</si>
  <si>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</si>
  <si>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</si>
  <si>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</si>
  <si>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</si>
  <si>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</si>
  <si>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</si>
  <si>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</si>
  <si>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</si>
  <si>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</si>
  <si>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</si>
  <si>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</si>
  <si>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</si>
  <si>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</si>
  <si>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</si>
  <si>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</si>
  <si>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</si>
  <si>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</si>
  <si>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</si>
  <si>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</si>
  <si>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</si>
  <si>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</si>
  <si>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</si>
  <si>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</si>
  <si>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</si>
  <si>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</si>
  <si>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</si>
  <si>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</si>
  <si>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</si>
  <si>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</si>
  <si>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</si>
  <si>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</si>
  <si>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</si>
  <si>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</si>
  <si>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</si>
  <si>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</si>
  <si>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</si>
  <si>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</si>
  <si>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</si>
  <si>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</si>
  <si>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</si>
  <si>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</si>
  <si>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</si>
  <si>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</si>
  <si>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</si>
  <si>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</si>
  <si>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</si>
  <si>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</si>
  <si>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</si>
  <si>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</si>
  <si>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</si>
  <si>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</si>
  <si>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</si>
  <si>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</si>
  <si>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</si>
  <si>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</si>
  <si>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</si>
  <si>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</si>
  <si>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</si>
  <si>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</si>
  <si>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</si>
  <si>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</si>
  <si>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</si>
  <si>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</si>
  <si>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</si>
  <si>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</si>
  <si>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</si>
  <si>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</si>
  <si>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</si>
  <si>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</si>
  <si>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</si>
  <si>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</si>
  <si>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</si>
  <si>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</si>
  <si>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</si>
  <si>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</si>
  <si>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</si>
  <si>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</si>
  <si>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</si>
  <si>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</si>
  <si>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</si>
  <si>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</si>
  <si>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</si>
  <si>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</si>
  <si>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</si>
  <si>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</si>
  <si>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</si>
  <si>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</si>
  <si>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</si>
  <si>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</si>
  <si>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</si>
  <si>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</si>
  <si>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</si>
  <si>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</si>
  <si>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</si>
  <si>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</si>
  <si>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</si>
  <si>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</si>
  <si>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</si>
  <si>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</si>
  <si>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</si>
  <si>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</si>
  <si>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</si>
  <si>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</si>
  <si>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</si>
  <si>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</si>
  <si>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</si>
  <si>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</si>
  <si>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</si>
  <si>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</si>
  <si>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</si>
  <si>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</si>
  <si>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</si>
  <si>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</si>
  <si>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</si>
  <si>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</si>
  <si>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</si>
  <si>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</si>
  <si>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</si>
  <si>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</si>
  <si>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</si>
  <si>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</si>
  <si>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</si>
  <si>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</si>
  <si>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</si>
  <si>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</si>
  <si>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</si>
  <si>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</si>
  <si>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</si>
  <si>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</si>
  <si>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</si>
  <si>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</si>
  <si>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</si>
  <si>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</si>
  <si>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</si>
  <si>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</si>
  <si>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</si>
  <si>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</si>
  <si>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</si>
  <si>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</si>
  <si>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</si>
  <si>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</si>
  <si>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</si>
  <si>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</si>
  <si>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</si>
  <si>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</si>
  <si>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</si>
  <si>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</si>
  <si>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</si>
  <si>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</si>
  <si>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</si>
  <si>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</si>
  <si>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</si>
  <si>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</si>
  <si>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</si>
  <si>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</si>
  <si>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</si>
  <si>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</si>
  <si>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</si>
  <si>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</si>
  <si>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</si>
  <si>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</si>
  <si>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</si>
  <si>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</si>
  <si>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</si>
  <si>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</si>
  <si>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</si>
  <si>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</si>
  <si>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</si>
  <si>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</si>
  <si>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</si>
  <si>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</si>
  <si>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</si>
  <si>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</si>
  <si>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</si>
  <si>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</si>
  <si>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</si>
  <si>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</si>
  <si>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</si>
  <si>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</si>
  <si>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</si>
  <si>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</si>
  <si>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</si>
  <si>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</si>
  <si>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</si>
  <si>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</si>
  <si>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</si>
  <si>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</si>
  <si>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</si>
  <si>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</si>
  <si>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</si>
  <si>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</si>
  <si>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</si>
  <si>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</si>
  <si>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</si>
  <si>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</si>
  <si>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</si>
  <si>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</si>
  <si>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</si>
  <si>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</si>
  <si>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</si>
  <si>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</si>
  <si>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</si>
  <si>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</si>
  <si>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</si>
  <si>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</si>
  <si>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</si>
  <si>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</si>
  <si>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</si>
  <si>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</si>
  <si>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</si>
  <si>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</si>
  <si>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</si>
  <si>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</si>
  <si>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</si>
  <si>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</si>
  <si>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</si>
  <si>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</si>
  <si>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</si>
  <si>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</si>
  <si>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</si>
  <si>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</si>
  <si>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</si>
  <si>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</si>
  <si>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</si>
  <si>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</si>
  <si>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</si>
  <si>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</si>
  <si>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</si>
  <si>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</si>
  <si>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</si>
  <si>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</si>
  <si>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</si>
  <si>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</si>
  <si>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</si>
  <si>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</si>
  <si>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</si>
  <si>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</si>
  <si>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</si>
  <si>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</si>
  <si>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</si>
  <si>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</si>
  <si>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</si>
  <si>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</si>
  <si>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</si>
  <si>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</si>
  <si>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</si>
  <si>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</si>
  <si>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</si>
  <si>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</si>
  <si>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</si>
  <si>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</si>
  <si>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</si>
  <si>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</si>
  <si>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</si>
  <si>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</si>
  <si>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</si>
  <si>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</si>
  <si>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</si>
  <si>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</si>
  <si>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</si>
  <si>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</si>
  <si>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</si>
  <si>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</si>
  <si>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</si>
  <si>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</si>
  <si>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</si>
  <si>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</si>
  <si>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</si>
  <si>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</si>
  <si>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</si>
  <si>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</si>
  <si>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</si>
  <si>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</si>
  <si>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</si>
  <si>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</si>
  <si>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</si>
  <si>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</si>
  <si>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</si>
  <si>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</si>
  <si>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</si>
  <si>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</si>
  <si>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</si>
  <si>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</si>
  <si>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</si>
  <si>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</si>
  <si>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</si>
  <si>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</si>
  <si>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</si>
  <si>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</si>
  <si>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</si>
  <si>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</si>
  <si>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</si>
  <si>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</si>
  <si>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</si>
  <si>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</si>
  <si>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</si>
  <si>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</si>
  <si>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</si>
  <si>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</si>
  <si>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</si>
  <si>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</si>
  <si>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</si>
  <si>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</si>
  <si>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</si>
  <si>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</si>
  <si>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</si>
  <si>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</si>
  <si>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</si>
  <si>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</si>
  <si>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</si>
  <si>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</si>
  <si>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</si>
  <si>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</si>
  <si>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</si>
  <si>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</si>
  <si>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</si>
  <si>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</si>
  <si>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</si>
  <si>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</si>
  <si>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</si>
  <si>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</si>
  <si>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</si>
  <si>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</si>
  <si>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</si>
  <si>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</si>
  <si>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</si>
  <si>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</si>
  <si>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</si>
  <si>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</si>
  <si>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</si>
  <si>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</si>
  <si>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</si>
  <si>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</si>
  <si>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</si>
  <si>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</si>
  <si>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</si>
  <si>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</si>
  <si>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</si>
  <si>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</si>
  <si>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</si>
  <si>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</si>
  <si>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</si>
  <si>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</si>
  <si>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</si>
  <si>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</si>
  <si>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</si>
  <si>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</si>
  <si>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</si>
  <si>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</si>
  <si>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</si>
  <si>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</si>
  <si>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</si>
  <si>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</si>
  <si>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</si>
  <si>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</si>
  <si>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</si>
  <si>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</si>
  <si>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</si>
  <si>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</si>
  <si>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</si>
  <si>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</si>
  <si>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</si>
  <si>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</si>
  <si>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</si>
  <si>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</si>
  <si>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</si>
  <si>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</si>
  <si>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</si>
  <si>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</si>
  <si>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</si>
  <si>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</si>
  <si>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</si>
  <si>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</si>
  <si>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</si>
  <si>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</si>
  <si>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</si>
  <si>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</si>
  <si>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</si>
  <si>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</si>
  <si>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</si>
  <si>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</si>
  <si>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</si>
  <si>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</si>
  <si>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</si>
  <si>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</si>
  <si>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</si>
  <si>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</si>
  <si>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</si>
  <si>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</si>
  <si>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</si>
  <si>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</si>
  <si>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</si>
  <si>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</si>
  <si>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</si>
  <si>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</si>
  <si>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</si>
  <si>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</si>
  <si>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</si>
  <si>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</si>
  <si>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</si>
  <si>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</si>
  <si>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</si>
  <si>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</si>
  <si>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</si>
  <si>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</si>
  <si>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</si>
  <si>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</si>
  <si>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</si>
  <si>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</si>
  <si>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</si>
  <si>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</si>
  <si>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</si>
  <si>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</si>
  <si>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</si>
  <si>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</si>
  <si>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</si>
  <si>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</si>
  <si>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</si>
  <si>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</si>
  <si>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</si>
  <si>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</si>
  <si>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</si>
  <si>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</si>
  <si>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</si>
  <si>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</si>
  <si>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</si>
  <si>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</si>
  <si>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</si>
  <si>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</si>
  <si>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</si>
  <si>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</si>
  <si>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</si>
  <si>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</si>
  <si>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</si>
  <si>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</si>
  <si>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</si>
  <si>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</si>
  <si>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</si>
  <si>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</si>
  <si>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</si>
  <si>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</si>
  <si>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</si>
  <si>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</si>
  <si>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</si>
  <si>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</si>
  <si>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</si>
  <si>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</si>
  <si>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</si>
  <si>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</si>
  <si>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</si>
  <si>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</si>
  <si>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</si>
  <si>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</si>
  <si>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</si>
  <si>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</si>
  <si>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</si>
  <si>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</si>
  <si>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</si>
  <si>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</si>
  <si>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</si>
  <si>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</si>
  <si>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</si>
  <si>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</si>
  <si>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</si>
  <si>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</si>
  <si>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</si>
  <si>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</si>
  <si>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</si>
  <si>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</si>
  <si>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</si>
  <si>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</si>
  <si>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</si>
  <si>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</si>
  <si>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</si>
  <si>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</si>
  <si>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</si>
  <si>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</si>
  <si>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</si>
  <si>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</si>
  <si>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</si>
  <si>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</si>
  <si>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</si>
  <si>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</si>
  <si>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</si>
  <si>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</si>
  <si>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</si>
  <si>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</si>
  <si>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</si>
  <si>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</si>
  <si>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</si>
  <si>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</si>
  <si>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</si>
  <si>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</si>
  <si>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</si>
  <si>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</si>
  <si>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</si>
  <si>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</si>
  <si>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</si>
  <si>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</si>
  <si>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</si>
  <si>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</si>
  <si>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</si>
  <si>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</si>
  <si>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</si>
  <si>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</si>
  <si>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</si>
  <si>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</si>
  <si>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</si>
  <si>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</si>
  <si>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</si>
  <si>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</si>
  <si>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</si>
  <si>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</si>
  <si>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</si>
  <si>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</si>
  <si>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</si>
  <si>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</si>
  <si>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</si>
  <si>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</si>
  <si>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</si>
  <si>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</si>
  <si>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</si>
  <si>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</si>
  <si>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</si>
  <si>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</si>
  <si>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</si>
  <si>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</si>
  <si>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</si>
  <si>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</si>
  <si>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</si>
  <si>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</si>
  <si>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</si>
  <si>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</si>
  <si>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</si>
  <si>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</si>
  <si>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</si>
  <si>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</si>
  <si>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</si>
  <si>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</si>
  <si>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</si>
  <si>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</si>
  <si>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</si>
  <si>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</si>
  <si>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</si>
  <si>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</si>
  <si>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</si>
  <si>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</si>
  <si>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</si>
  <si>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</si>
  <si>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</si>
  <si>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</si>
  <si>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</si>
  <si>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</si>
  <si>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</si>
  <si>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</si>
  <si>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</si>
  <si>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</si>
  <si>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</si>
  <si>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</si>
  <si>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</si>
  <si>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</si>
  <si>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</si>
  <si>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</si>
  <si>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</si>
  <si>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</si>
  <si>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</si>
  <si>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</si>
  <si>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</si>
  <si>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</si>
  <si>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</si>
  <si>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</si>
  <si>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</si>
  <si>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</si>
  <si>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</si>
  <si>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</si>
  <si>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</si>
  <si>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</si>
  <si>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</si>
  <si>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</si>
  <si>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</si>
  <si>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</si>
  <si>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</si>
  <si>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</si>
  <si>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</si>
  <si>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</si>
  <si>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</si>
  <si>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</si>
  <si>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</si>
  <si>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</si>
  <si>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</si>
  <si>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</si>
  <si>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</si>
  <si>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</si>
  <si>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</si>
  <si>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</si>
  <si>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</si>
  <si>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</si>
  <si>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</si>
  <si>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</si>
  <si>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</si>
  <si>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</si>
  <si>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</si>
  <si>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</si>
  <si>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</si>
  <si>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</si>
  <si>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</si>
  <si>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</si>
  <si>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</si>
  <si>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</si>
  <si>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</si>
  <si>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</si>
  <si>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</si>
  <si>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</si>
  <si>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</si>
  <si>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</si>
  <si>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</si>
  <si>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</si>
  <si>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</si>
  <si>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</si>
  <si>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</si>
  <si>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</si>
  <si>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</si>
  <si>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</si>
  <si>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</si>
  <si>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</si>
  <si>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</si>
  <si>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</si>
  <si>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</si>
  <si>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</si>
  <si>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</si>
  <si>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</si>
  <si>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</si>
  <si>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</si>
  <si>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</si>
  <si>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</si>
  <si>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</si>
  <si>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</si>
  <si>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</si>
  <si>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</si>
  <si>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</si>
  <si>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</si>
  <si>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</si>
  <si>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</si>
  <si>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</si>
  <si>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</si>
  <si>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</si>
  <si>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</si>
  <si>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</si>
  <si>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</si>
  <si>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</si>
  <si>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</si>
  <si>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</si>
  <si>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</si>
  <si>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</si>
  <si>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</si>
  <si>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</si>
  <si>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</si>
  <si>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</si>
  <si>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</si>
  <si>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</si>
  <si>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</si>
  <si>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</si>
  <si>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</si>
  <si>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</si>
  <si>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</si>
  <si>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</si>
  <si>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</si>
  <si>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</si>
  <si>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</si>
  <si>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</si>
  <si>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</si>
  <si>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</si>
  <si>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</si>
  <si>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</si>
  <si>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</si>
  <si>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</si>
  <si>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</si>
  <si>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</si>
  <si>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</si>
  <si>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</si>
  <si>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</si>
  <si>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</si>
  <si>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</si>
  <si>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</si>
  <si>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</si>
  <si>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</si>
  <si>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</si>
  <si>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</si>
  <si>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</si>
  <si>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</si>
  <si>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</si>
  <si>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</si>
  <si>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</si>
  <si>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</si>
  <si>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</si>
  <si>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</si>
  <si>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</si>
  <si>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</si>
  <si>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</si>
  <si>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</si>
  <si>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</si>
  <si>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</si>
  <si>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</si>
  <si>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</si>
  <si>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</si>
  <si>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</si>
  <si>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</si>
  <si>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</si>
  <si>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</si>
  <si>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</si>
  <si>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</si>
  <si>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</si>
  <si>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</si>
  <si>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</si>
  <si>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</si>
  <si>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</si>
  <si>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</si>
  <si>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</si>
  <si>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</si>
  <si>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</si>
  <si>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</si>
  <si>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</si>
  <si>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</si>
  <si>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</si>
  <si>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</si>
  <si>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</si>
  <si>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</si>
  <si>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</si>
  <si>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</si>
  <si>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</si>
  <si>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</si>
  <si>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</si>
  <si>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</si>
  <si>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</si>
  <si>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</si>
  <si>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</si>
  <si>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</si>
  <si>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</si>
  <si>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</si>
  <si>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</si>
  <si>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</si>
  <si>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</si>
  <si>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</si>
  <si>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</si>
  <si>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</si>
  <si>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</si>
  <si>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</si>
  <si>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</si>
  <si>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</si>
  <si>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</si>
  <si>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</si>
  <si>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</si>
  <si>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</si>
  <si>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</si>
  <si>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</si>
  <si>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</si>
  <si>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</si>
  <si>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</si>
  <si>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</si>
  <si>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</si>
  <si>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</si>
  <si>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</si>
  <si>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</si>
  <si>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</si>
  <si>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</si>
  <si>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</si>
  <si>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</si>
  <si>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</si>
  <si>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</si>
  <si>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</si>
  <si>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</si>
  <si>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</si>
  <si>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</si>
  <si>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</si>
  <si>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</si>
  <si>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</si>
  <si>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</si>
  <si>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</si>
  <si>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</si>
  <si>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</si>
  <si>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</si>
  <si>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</si>
  <si>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</si>
  <si>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</si>
  <si>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</si>
  <si>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</si>
  <si>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</si>
  <si>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</si>
  <si>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</si>
  <si>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</si>
  <si>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</si>
  <si>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</si>
  <si>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</si>
  <si>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</si>
  <si>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</si>
  <si>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</si>
  <si>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</si>
  <si>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</si>
  <si>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</si>
  <si>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</si>
  <si>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</si>
  <si>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</si>
  <si>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</si>
  <si>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</si>
  <si>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</si>
  <si>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</si>
  <si>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</si>
  <si>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</si>
  <si>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</si>
  <si>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</si>
  <si>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</si>
  <si>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</si>
  <si>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</si>
  <si>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</si>
  <si>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</si>
  <si>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</si>
  <si>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</si>
  <si>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</si>
  <si>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</si>
  <si>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</si>
  <si>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</si>
  <si>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</si>
  <si>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</si>
  <si>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</si>
  <si>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</si>
  <si>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</si>
  <si>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</si>
  <si>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</si>
  <si>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</si>
  <si>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</si>
  <si>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</si>
  <si>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</si>
  <si>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</si>
  <si>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</si>
  <si>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</si>
  <si>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</si>
  <si>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</si>
  <si>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</si>
  <si>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</si>
  <si>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</si>
  <si>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</si>
  <si>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</si>
  <si>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</si>
  <si>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</si>
  <si>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</si>
  <si>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</si>
  <si>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</si>
  <si>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</si>
  <si>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</si>
  <si>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</si>
  <si>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</si>
  <si>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</si>
  <si>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</si>
  <si>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</si>
  <si>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</si>
  <si>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</si>
  <si>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</si>
  <si>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</si>
  <si>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</si>
  <si>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</si>
  <si>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</si>
  <si>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</si>
  <si>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</si>
  <si>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</si>
  <si>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</si>
  <si>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</si>
  <si>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</si>
  <si>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</si>
  <si>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</si>
  <si>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</si>
  <si>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</si>
  <si>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</si>
  <si>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</si>
  <si>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</si>
  <si>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</si>
  <si>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</si>
  <si>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</si>
  <si>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</si>
  <si>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</si>
  <si>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</si>
  <si>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</si>
  <si>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</si>
  <si>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</si>
  <si>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</si>
  <si>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</si>
  <si>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</si>
  <si>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</si>
  <si>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</si>
  <si>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</si>
  <si>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</si>
  <si>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</si>
  <si>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</si>
  <si>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</si>
  <si>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</si>
  <si>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</si>
  <si>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</si>
  <si>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</si>
  <si>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</si>
  <si>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</si>
  <si>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</si>
  <si>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</si>
  <si>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</si>
  <si>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</si>
  <si>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</si>
  <si>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</si>
  <si>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</si>
  <si>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</si>
  <si>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</si>
  <si>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</si>
  <si>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</si>
  <si>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</si>
  <si>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</si>
  <si>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</si>
  <si>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</si>
  <si>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</si>
  <si>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</si>
  <si>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</si>
  <si>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</si>
  <si>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</si>
  <si>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</si>
  <si>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</si>
  <si>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</si>
  <si>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</si>
  <si>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</si>
  <si>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</si>
  <si>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</si>
  <si>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</si>
  <si>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</si>
  <si>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</si>
  <si>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</si>
  <si>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</si>
  <si>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</si>
  <si>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</si>
  <si>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</si>
  <si>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</si>
  <si>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</si>
  <si>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</si>
  <si>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</si>
  <si>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</si>
  <si>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</si>
  <si>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</si>
  <si>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</si>
  <si>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</si>
  <si>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</si>
  <si>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</si>
  <si>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</si>
  <si>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</si>
  <si>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</si>
  <si>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</si>
  <si>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</si>
  <si>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</si>
  <si>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</si>
  <si>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</si>
  <si>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</si>
  <si>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</si>
  <si>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</si>
  <si>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</si>
  <si>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</si>
  <si>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</si>
  <si>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</si>
  <si>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</si>
  <si>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</si>
  <si>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</si>
  <si>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</si>
  <si>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</si>
  <si>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</si>
  <si>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</si>
  <si>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</si>
  <si>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</si>
  <si>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</si>
  <si>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</si>
  <si>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</si>
  <si>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</si>
  <si>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</si>
  <si>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</si>
  <si>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</si>
  <si>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</si>
  <si>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</si>
  <si>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</si>
  <si>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</si>
  <si>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</si>
  <si>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</si>
  <si>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</si>
  <si>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</si>
  <si>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</si>
  <si>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</si>
  <si>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</si>
  <si>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</si>
  <si>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</si>
  <si>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</si>
  <si>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</si>
  <si>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</si>
  <si>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</si>
  <si>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</si>
  <si>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</si>
  <si>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</si>
  <si>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</si>
  <si>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</si>
  <si>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</si>
  <si>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</si>
  <si>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</si>
  <si>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</si>
  <si>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</si>
  <si>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</si>
  <si>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</si>
  <si>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</si>
  <si>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</si>
  <si>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</si>
  <si>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</si>
  <si>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</si>
  <si>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</si>
  <si>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</si>
  <si>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</si>
  <si>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</si>
  <si>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</si>
  <si>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</si>
  <si>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</si>
  <si>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</si>
  <si>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</si>
  <si>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</si>
  <si>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</si>
  <si>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</si>
  <si>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</si>
  <si>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</si>
  <si>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</si>
  <si>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</si>
  <si>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</si>
  <si>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</si>
  <si>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</si>
  <si>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</si>
  <si>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</si>
  <si>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</si>
  <si>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</si>
  <si>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</si>
  <si>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</si>
  <si>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</si>
  <si>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</si>
  <si>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</si>
  <si>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</si>
  <si>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</si>
  <si>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</si>
  <si>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</si>
  <si>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</si>
  <si>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</si>
  <si>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</si>
  <si>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</si>
  <si>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</si>
  <si>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</si>
  <si>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</si>
  <si>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</si>
  <si>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</si>
  <si>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</si>
  <si>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</si>
  <si>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</si>
  <si>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</si>
  <si>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</si>
  <si>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</si>
  <si>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</si>
  <si>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</si>
  <si>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</si>
  <si>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</si>
  <si>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</si>
  <si>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</si>
  <si>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</si>
  <si>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</si>
  <si>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</si>
  <si>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</si>
  <si>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</si>
  <si>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</si>
  <si>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</si>
  <si>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</si>
  <si>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</si>
  <si>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</si>
  <si>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</si>
  <si>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</si>
  <si>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</si>
  <si>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</si>
  <si>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</si>
  <si>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</si>
  <si>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</si>
  <si>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</si>
  <si>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</si>
  <si>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</si>
  <si>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</si>
  <si>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</si>
  <si>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</si>
  <si>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</si>
  <si>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</si>
  <si>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</si>
  <si>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</si>
  <si>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</si>
  <si>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</si>
  <si>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</si>
  <si>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</si>
  <si>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</si>
  <si>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</si>
  <si>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</si>
  <si>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</si>
  <si>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</si>
  <si>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</si>
  <si>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</si>
  <si>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</si>
  <si>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</si>
  <si>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</si>
  <si>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</si>
  <si>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</si>
  <si>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</si>
  <si>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</si>
  <si>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</si>
  <si>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</si>
  <si>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</si>
  <si>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</si>
  <si>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</si>
  <si>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</si>
  <si>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</si>
  <si>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</si>
  <si>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</si>
  <si>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</si>
  <si>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</si>
  <si>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</si>
  <si>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</si>
  <si>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</si>
  <si>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</si>
  <si>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</si>
  <si>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</si>
  <si>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</si>
  <si>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</si>
  <si>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</si>
  <si>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</si>
  <si>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</si>
  <si>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</si>
  <si>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</si>
  <si>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</si>
  <si>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</si>
  <si>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</si>
  <si>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</si>
  <si>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</si>
  <si>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</si>
  <si>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</si>
  <si>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</si>
  <si>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</si>
  <si>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</si>
  <si>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</si>
  <si>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</si>
  <si>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</si>
  <si>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</si>
  <si>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</si>
  <si>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</si>
  <si>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</si>
  <si>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</si>
  <si>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</si>
  <si>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</si>
  <si>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</si>
  <si>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</si>
  <si>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</si>
  <si>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</si>
  <si>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</si>
  <si>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</si>
  <si>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</si>
  <si>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</si>
  <si>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</si>
  <si>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</si>
  <si>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</si>
  <si>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</si>
  <si>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</si>
  <si>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</si>
  <si>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</si>
  <si>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</si>
  <si>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</si>
  <si>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</si>
  <si>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</si>
  <si>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</si>
  <si>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</si>
  <si>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</si>
  <si>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</si>
  <si>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</si>
  <si>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</si>
  <si>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</si>
  <si>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</si>
  <si>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</si>
  <si>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</si>
  <si>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</si>
  <si>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</si>
  <si>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</si>
  <si>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</si>
  <si>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</si>
  <si>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</si>
  <si>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</si>
  <si>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</si>
  <si>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</si>
  <si>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</si>
  <si>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</si>
  <si>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</si>
  <si>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</si>
  <si>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</si>
  <si>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</si>
  <si>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</si>
  <si>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</si>
  <si>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</si>
  <si>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</si>
  <si>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</si>
  <si>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</si>
  <si>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</si>
  <si>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</si>
  <si>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</si>
  <si>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</si>
  <si>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</si>
  <si>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</si>
  <si>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</si>
  <si>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</si>
  <si>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</si>
  <si>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</si>
  <si>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</si>
  <si>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</si>
  <si>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</si>
  <si>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</si>
  <si>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</si>
  <si>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</si>
  <si>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</si>
  <si>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</si>
  <si>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</si>
  <si>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</si>
  <si>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</si>
  <si>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</si>
  <si>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</si>
  <si>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</si>
  <si>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</si>
  <si>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</si>
  <si>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</si>
  <si>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</si>
  <si>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</si>
  <si>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</si>
  <si>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</si>
  <si>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</si>
  <si>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</si>
  <si>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</si>
  <si>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</si>
  <si>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</si>
  <si>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</si>
  <si>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</si>
  <si>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</si>
  <si>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</si>
  <si>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</si>
  <si>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</si>
  <si>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</si>
  <si>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</si>
  <si>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</si>
  <si>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</si>
  <si>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</si>
  <si>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</si>
  <si>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</si>
  <si>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</si>
  <si>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</si>
  <si>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</si>
  <si>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</si>
  <si>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</si>
  <si>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</si>
  <si>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</si>
  <si>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</si>
  <si>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</si>
  <si>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</si>
  <si>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</si>
  <si>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</si>
  <si>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</si>
  <si>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</si>
  <si>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</si>
  <si>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</si>
  <si>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</si>
  <si>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</si>
  <si>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</si>
  <si>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</si>
  <si>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</si>
  <si>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</si>
  <si>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</si>
  <si>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</si>
  <si>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</si>
  <si>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</si>
  <si>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</si>
  <si>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</si>
  <si>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</si>
  <si>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</si>
  <si>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</si>
  <si>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</si>
  <si>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</si>
  <si>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</si>
  <si>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</si>
  <si>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</si>
  <si>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</si>
  <si>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</si>
  <si>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</si>
  <si>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</si>
  <si>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</si>
  <si>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</si>
  <si>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</si>
  <si>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</si>
  <si>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</si>
  <si>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</si>
  <si>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</si>
  <si>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</si>
  <si>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</si>
  <si>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</si>
  <si>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</si>
  <si>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</si>
  <si>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</si>
  <si>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</si>
  <si>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</si>
  <si>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</si>
  <si>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</si>
  <si>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</si>
  <si>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</si>
  <si>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</si>
  <si>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</si>
  <si>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</si>
  <si>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</si>
  <si>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</si>
  <si>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</si>
  <si>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</si>
  <si>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</si>
  <si>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</si>
  <si>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</si>
  <si>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</si>
  <si>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</si>
  <si>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</si>
  <si>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</si>
  <si>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</si>
  <si>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</si>
  <si>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</si>
  <si>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</si>
  <si>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</si>
  <si>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</si>
  <si>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</si>
  <si>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</si>
  <si>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</si>
  <si>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</si>
  <si>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</si>
  <si>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</si>
  <si>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</si>
  <si>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</si>
  <si>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</si>
  <si>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</si>
  <si>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</si>
  <si>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</si>
  <si>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</si>
  <si>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</si>
  <si>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</si>
  <si>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</si>
  <si>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</si>
  <si>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</si>
  <si>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</si>
  <si>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</si>
  <si>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</si>
  <si>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</si>
  <si>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</si>
  <si>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</si>
  <si>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</si>
  <si>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</si>
  <si>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</si>
  <si>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</si>
  <si>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</si>
  <si>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</si>
  <si>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</si>
  <si>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</si>
  <si>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</si>
  <si>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</si>
  <si>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</si>
  <si>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</si>
  <si>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</si>
  <si>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</si>
  <si>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</si>
  <si>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</si>
  <si>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</si>
  <si>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</si>
  <si>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</si>
  <si>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</si>
  <si>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</si>
  <si>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</si>
  <si>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</si>
  <si>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</si>
  <si>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</si>
  <si>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</si>
  <si>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</si>
  <si>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</si>
  <si>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</si>
  <si>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</si>
  <si>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</si>
  <si>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</si>
  <si>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</si>
  <si>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</si>
  <si>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</si>
  <si>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</si>
  <si>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</si>
  <si>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</si>
  <si>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</si>
  <si>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</si>
  <si>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</si>
  <si>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</si>
  <si>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</si>
  <si>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</si>
  <si>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</si>
  <si>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</si>
  <si>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</si>
  <si>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</si>
  <si>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</si>
  <si>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</si>
  <si>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</si>
  <si>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</si>
  <si>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</si>
  <si>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</si>
  <si>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</si>
  <si>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</si>
  <si>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</si>
  <si>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</si>
  <si>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</si>
  <si>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</si>
  <si>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</si>
  <si>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</si>
  <si>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</si>
  <si>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</si>
  <si>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</si>
  <si>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</si>
  <si>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</si>
  <si>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</si>
  <si>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</si>
  <si>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</si>
  <si>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</si>
  <si>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</si>
  <si>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</si>
  <si>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</si>
  <si>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</si>
  <si>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</si>
  <si>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</si>
  <si>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</si>
  <si>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</si>
  <si>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</si>
  <si>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</si>
  <si>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</si>
  <si>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</si>
  <si>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</si>
  <si>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</si>
  <si>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</si>
  <si>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</si>
  <si>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</si>
  <si>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</si>
  <si>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</si>
  <si>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</si>
  <si>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</si>
  <si>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</si>
  <si>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</si>
  <si>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</si>
  <si>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</si>
  <si>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</si>
  <si>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</si>
  <si>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</si>
  <si>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</si>
  <si>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</si>
  <si>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</si>
  <si>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</si>
  <si>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</si>
  <si>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</si>
  <si>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</si>
  <si>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</si>
  <si>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</si>
  <si>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</si>
  <si>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</si>
  <si>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</si>
  <si>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</si>
  <si>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</si>
  <si>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</si>
  <si>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</si>
  <si>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</si>
  <si>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</si>
  <si>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</si>
  <si>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</si>
  <si>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</si>
  <si>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</si>
  <si>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</si>
  <si>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</si>
  <si>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</si>
  <si>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</si>
  <si>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</si>
  <si>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</si>
  <si>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</si>
  <si>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</si>
  <si>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</si>
  <si>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</si>
  <si>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</si>
  <si>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</si>
  <si>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</si>
  <si>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</si>
  <si>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</si>
  <si>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</si>
  <si>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</si>
  <si>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</si>
  <si>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</si>
  <si>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</si>
  <si>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</si>
  <si>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</si>
  <si>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</si>
  <si>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</si>
  <si>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</si>
  <si>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</si>
  <si>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</si>
  <si>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</si>
  <si>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</si>
  <si>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</si>
  <si>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</si>
  <si>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</si>
  <si>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</si>
  <si>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</si>
  <si>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</si>
  <si>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</si>
  <si>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</si>
  <si>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</si>
  <si>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</si>
  <si>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</si>
  <si>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</si>
  <si>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</si>
  <si>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</si>
  <si>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</si>
  <si>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</si>
  <si>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</si>
  <si>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</si>
  <si>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</si>
  <si>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</si>
  <si>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</si>
  <si>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</si>
  <si>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</si>
  <si>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</si>
  <si>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</si>
  <si>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</si>
  <si>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</si>
  <si>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</si>
  <si>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</si>
  <si>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</si>
  <si>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</si>
  <si>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</si>
  <si>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</si>
  <si>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</si>
  <si>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</si>
  <si>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</si>
  <si>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</si>
  <si>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</si>
  <si>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</si>
  <si>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</si>
  <si>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</si>
  <si>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</si>
  <si>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</si>
  <si>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</si>
  <si>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</si>
  <si>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</si>
  <si>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</si>
  <si>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</si>
  <si>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</si>
  <si>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</si>
  <si>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</si>
  <si>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</si>
  <si>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</si>
  <si>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</si>
  <si>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</si>
  <si>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</si>
  <si>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</si>
  <si>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</si>
  <si>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</si>
  <si>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</si>
  <si>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</si>
  <si>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</si>
  <si>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</si>
  <si>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</si>
  <si>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</si>
  <si>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</si>
  <si>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</si>
  <si>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</si>
  <si>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</si>
  <si>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</si>
  <si>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</si>
  <si>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</si>
  <si>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</si>
  <si>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</si>
  <si>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</si>
  <si>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</si>
  <si>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</si>
  <si>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</si>
  <si>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</si>
  <si>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</si>
  <si>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</si>
  <si>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</si>
  <si>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</si>
  <si>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</si>
  <si>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</si>
  <si>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</si>
  <si>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</si>
  <si>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</si>
  <si>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</si>
  <si>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</si>
  <si>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</si>
  <si>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</si>
  <si>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</si>
  <si>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</si>
  <si>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</si>
  <si>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</si>
  <si>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</si>
  <si>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</si>
  <si>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</si>
  <si>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</si>
  <si>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</si>
  <si>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</si>
  <si>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</si>
  <si>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</si>
  <si>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</si>
  <si>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</si>
  <si>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</si>
  <si>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</si>
  <si>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</si>
  <si>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</si>
  <si>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</si>
  <si>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</si>
  <si>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</si>
  <si>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</si>
  <si>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</si>
  <si>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</si>
  <si>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</si>
  <si>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</si>
  <si>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</si>
  <si>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</si>
  <si>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</si>
  <si>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</si>
  <si>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</si>
  <si>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</si>
  <si>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</si>
  <si>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</si>
  <si>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</si>
  <si>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</si>
  <si>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</si>
  <si>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</si>
  <si>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</si>
  <si>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</si>
  <si>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</si>
  <si>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</si>
  <si>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</si>
  <si>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</si>
  <si>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</si>
  <si>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</si>
  <si>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</si>
  <si>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</si>
  <si>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</si>
  <si>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</si>
  <si>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</si>
  <si>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</si>
  <si>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</si>
  <si>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</si>
  <si>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</si>
  <si>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</si>
  <si>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</si>
  <si>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</si>
  <si>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</si>
  <si>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</si>
  <si>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</si>
  <si>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</si>
  <si>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</si>
  <si>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</si>
  <si>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</si>
  <si>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</si>
  <si>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</si>
  <si>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</si>
  <si>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</si>
  <si>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</si>
  <si>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</si>
  <si>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</si>
  <si>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</si>
  <si>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</si>
  <si>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</si>
  <si>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</si>
  <si>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</si>
  <si>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</si>
  <si>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</si>
  <si>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</si>
  <si>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</si>
  <si>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</si>
  <si>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</si>
  <si>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</si>
  <si>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</si>
  <si>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</si>
  <si>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</si>
  <si>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</si>
  <si>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</si>
  <si>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</si>
  <si>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</si>
  <si>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</si>
  <si>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</si>
  <si>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</si>
  <si>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</si>
  <si>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</si>
  <si>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</si>
  <si>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</si>
  <si>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</si>
  <si>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</si>
  <si>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</si>
  <si>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</si>
  <si>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</si>
  <si>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</si>
  <si>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</si>
  <si>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</si>
  <si>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</si>
  <si>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</si>
  <si>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</si>
  <si>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</si>
  <si>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</si>
  <si>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</si>
  <si>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</si>
  <si>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</si>
  <si>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</si>
  <si>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</si>
  <si>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</si>
  <si>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</si>
  <si>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</si>
  <si>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</si>
  <si>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</si>
  <si>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</si>
  <si>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</si>
  <si>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</si>
  <si>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</si>
  <si>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</si>
  <si>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</si>
  <si>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</si>
  <si>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</si>
  <si>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</si>
  <si>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</si>
  <si>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</si>
  <si>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</si>
  <si>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</si>
  <si>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</si>
  <si>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</si>
  <si>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</si>
  <si>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</si>
  <si>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</si>
  <si>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</si>
  <si>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</si>
  <si>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</si>
  <si>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</si>
  <si>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</si>
  <si>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</si>
  <si>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</si>
  <si>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</si>
  <si>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</si>
  <si>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</si>
  <si>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</si>
  <si>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</si>
  <si>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</si>
  <si>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</si>
  <si>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</si>
  <si>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</si>
  <si>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</si>
  <si>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</si>
  <si>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</si>
  <si>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</si>
  <si>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</si>
  <si>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</si>
  <si>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</si>
  <si>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</si>
  <si>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</si>
  <si>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</si>
  <si>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</si>
  <si>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</si>
  <si>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</si>
  <si>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</si>
  <si>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</si>
  <si>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</si>
  <si>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</si>
  <si>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</si>
  <si>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</si>
  <si>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</si>
  <si>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</si>
  <si>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</si>
  <si>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</si>
  <si>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</si>
  <si>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</si>
  <si>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</si>
  <si>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</si>
  <si>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</si>
  <si>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</si>
  <si>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</si>
  <si>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</si>
  <si>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</si>
  <si>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</si>
  <si>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</si>
  <si>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</si>
  <si>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</si>
  <si>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</si>
  <si>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</si>
  <si>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</si>
  <si>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</si>
  <si>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</si>
  <si>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</si>
  <si>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</si>
  <si>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</si>
  <si>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</si>
  <si>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</si>
  <si>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</si>
  <si>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</si>
  <si>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</si>
  <si>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</si>
  <si>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</si>
  <si>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</si>
  <si>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</si>
  <si>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</si>
  <si>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</si>
  <si>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</si>
  <si>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</si>
  <si>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</si>
  <si>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</si>
  <si>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</si>
  <si>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</si>
  <si>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</si>
  <si>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</si>
  <si>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</si>
  <si>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</si>
  <si>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</si>
  <si>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</si>
  <si>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</si>
  <si>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</si>
  <si>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</si>
  <si>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</si>
  <si>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</si>
  <si>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</si>
  <si>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</si>
  <si>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</si>
  <si>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</si>
  <si>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</si>
  <si>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</si>
  <si>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</si>
  <si>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</si>
  <si>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</si>
  <si>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</si>
  <si>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</si>
  <si>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</si>
  <si>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</si>
  <si>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</si>
  <si>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</si>
  <si>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</si>
  <si>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</si>
  <si>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</si>
  <si>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</si>
  <si>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</si>
  <si>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</si>
  <si>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</si>
  <si>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</si>
  <si>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</si>
  <si>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</si>
  <si>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</si>
  <si>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</si>
  <si>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</si>
  <si>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</si>
  <si>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</si>
  <si>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</si>
  <si>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</si>
  <si>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</si>
  <si>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</si>
  <si>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</si>
  <si>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</si>
  <si>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</si>
  <si>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</si>
  <si>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</si>
  <si>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</si>
  <si>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</si>
  <si>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</si>
  <si>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</si>
  <si>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</si>
  <si>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</si>
  <si>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</si>
  <si>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</si>
  <si>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</si>
  <si>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</si>
  <si>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</si>
  <si>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</si>
  <si>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</si>
  <si>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</si>
  <si>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</si>
  <si>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</si>
  <si>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</si>
  <si>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</si>
  <si>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</si>
  <si>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</si>
  <si>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</si>
  <si>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</si>
  <si>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</si>
  <si>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</si>
  <si>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</si>
  <si>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</si>
  <si>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</si>
  <si>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</si>
  <si>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</si>
  <si>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</si>
  <si>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</si>
  <si>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</si>
  <si>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</si>
  <si>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</si>
  <si>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</si>
  <si>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</si>
  <si>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</si>
  <si>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</si>
  <si>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</si>
  <si>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</si>
  <si>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</si>
  <si>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</si>
  <si>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</si>
  <si>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</si>
  <si>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</si>
  <si>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</si>
  <si>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</si>
  <si>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</si>
  <si>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</si>
  <si>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</si>
  <si>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</si>
  <si>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</si>
  <si>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</si>
  <si>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</si>
  <si>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</si>
  <si>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</si>
  <si>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</si>
  <si>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</si>
  <si>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</si>
  <si>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</si>
  <si>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</si>
  <si>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</si>
  <si>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</si>
  <si>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</si>
  <si>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</si>
  <si>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</si>
  <si>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</si>
  <si>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</si>
  <si>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</si>
  <si>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</si>
  <si>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</si>
  <si>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</si>
  <si>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</si>
  <si>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</si>
  <si>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</si>
  <si>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</si>
  <si>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</si>
  <si>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</si>
  <si>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</si>
  <si>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</si>
  <si>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</si>
  <si>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</si>
  <si>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</si>
  <si>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</si>
  <si>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</si>
  <si>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</si>
  <si>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</si>
  <si>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</si>
  <si>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</si>
  <si>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</si>
  <si>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</si>
  <si>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</si>
  <si>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</si>
  <si>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</si>
  <si>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</si>
  <si>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</si>
  <si>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</si>
  <si>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</si>
  <si>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</si>
  <si>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</si>
  <si>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</si>
  <si>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</si>
  <si>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</si>
  <si>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</si>
  <si>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</si>
  <si>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</si>
  <si>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</si>
  <si>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</si>
  <si>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</si>
  <si>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</si>
  <si>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</si>
  <si>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</si>
  <si>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</si>
  <si>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</si>
  <si>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</si>
  <si>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</si>
  <si>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</si>
  <si>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</si>
  <si>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</si>
  <si>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</si>
  <si>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</si>
  <si>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</si>
  <si>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</si>
  <si>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</si>
  <si>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</si>
  <si>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</si>
  <si>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</si>
  <si>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</si>
  <si>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</si>
  <si>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</si>
  <si>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</si>
  <si>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</si>
  <si>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</si>
  <si>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</si>
  <si>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</si>
  <si>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</si>
  <si>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</si>
  <si>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</si>
  <si>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</si>
  <si>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</si>
  <si>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</si>
  <si>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</si>
  <si>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</si>
  <si>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</si>
  <si>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</si>
  <si>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</si>
  <si>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</si>
  <si>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</si>
  <si>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</si>
  <si>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</si>
  <si>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</si>
  <si>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</si>
  <si>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</si>
  <si>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</si>
  <si>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</si>
  <si>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</si>
  <si>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</si>
  <si>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</si>
  <si>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</si>
  <si>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</si>
  <si>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</si>
  <si>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</si>
  <si>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</si>
  <si>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</si>
  <si>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</si>
  <si>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</si>
  <si>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</si>
  <si>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</si>
  <si>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</si>
  <si>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</si>
  <si>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</si>
  <si>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</si>
  <si>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</si>
  <si>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</si>
  <si>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</si>
  <si>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</si>
  <si>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</si>
  <si>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</si>
  <si>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</si>
  <si>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</si>
  <si>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</si>
  <si>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</si>
  <si>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</si>
  <si>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</si>
  <si>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</si>
  <si>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</si>
  <si>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</si>
  <si>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</si>
  <si>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</si>
  <si>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</si>
  <si>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</si>
  <si>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</si>
  <si>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</si>
  <si>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</si>
  <si>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</si>
  <si>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</si>
  <si>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</si>
  <si>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</si>
  <si>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</si>
  <si>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</si>
  <si>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</si>
  <si>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</si>
  <si>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</si>
  <si>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</si>
  <si>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</si>
  <si>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</si>
  <si>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</si>
  <si>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</si>
  <si>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</si>
  <si>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</si>
  <si>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</si>
  <si>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</si>
  <si>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</si>
  <si>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</si>
  <si>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</si>
  <si>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</si>
  <si>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</si>
  <si>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</si>
  <si>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</si>
  <si>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</si>
  <si>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</si>
  <si>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</si>
  <si>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</si>
  <si>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</si>
  <si>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</si>
  <si>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</si>
  <si>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</si>
  <si>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</si>
  <si>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</si>
  <si>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</si>
  <si>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</si>
  <si>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</si>
  <si>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</si>
  <si>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</si>
  <si>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</si>
  <si>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</si>
  <si>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</si>
  <si>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</si>
  <si>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</si>
  <si>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</si>
  <si>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</si>
  <si>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</si>
  <si>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</si>
  <si>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</si>
  <si>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</si>
  <si>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</si>
  <si>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</si>
  <si>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</si>
  <si>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</si>
  <si>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</si>
  <si>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</si>
  <si>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</si>
  <si>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</si>
  <si>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</si>
  <si>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</si>
  <si>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</si>
  <si>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</si>
  <si>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</si>
  <si>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</si>
  <si>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</si>
  <si>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</si>
  <si>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</si>
  <si>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</si>
  <si>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</si>
  <si>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</si>
  <si>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</si>
  <si>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</si>
  <si>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</si>
  <si>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</si>
  <si>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</si>
  <si>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</si>
  <si>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</si>
  <si>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</si>
  <si>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</si>
  <si>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</si>
  <si>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</si>
  <si>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</si>
  <si>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</si>
  <si>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</si>
  <si>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</si>
  <si>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</si>
  <si>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</si>
  <si>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</si>
  <si>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</si>
  <si>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</si>
  <si>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</si>
  <si>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</si>
  <si>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</si>
  <si>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</si>
  <si>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</si>
  <si>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</si>
  <si>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</si>
  <si>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</si>
  <si>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</si>
  <si>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</si>
  <si>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</si>
  <si>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</si>
  <si>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</si>
  <si>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</si>
  <si>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</si>
  <si>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</si>
  <si>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</si>
  <si>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</si>
  <si>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</si>
  <si>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</si>
  <si>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</si>
  <si>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</si>
  <si>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</si>
  <si>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</si>
  <si>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</si>
  <si>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</si>
  <si>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</si>
  <si>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</si>
  <si>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</si>
  <si>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</si>
  <si>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</si>
  <si>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</si>
  <si>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</si>
  <si>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</si>
  <si>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</si>
  <si>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</si>
  <si>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</si>
  <si>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</si>
  <si>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</si>
  <si>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</si>
  <si>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</si>
  <si>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</si>
  <si>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</si>
  <si>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</si>
  <si>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</si>
  <si>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</si>
  <si>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</si>
  <si>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</si>
  <si>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</si>
  <si>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</si>
  <si>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</si>
  <si>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</si>
  <si>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</si>
  <si>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</si>
  <si>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</si>
  <si>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</si>
  <si>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</si>
  <si>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</si>
  <si>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</si>
  <si>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</si>
  <si>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</si>
  <si>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</si>
  <si>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</si>
  <si>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</si>
  <si>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</si>
  <si>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</si>
  <si>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</si>
  <si>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</si>
  <si>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</si>
  <si>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</si>
  <si>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</si>
  <si>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</si>
  <si>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</si>
  <si>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</si>
  <si>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</si>
  <si>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</si>
  <si>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</si>
  <si>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</si>
  <si>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</si>
  <si>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</si>
  <si>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</si>
  <si>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</si>
  <si>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</si>
  <si>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</si>
  <si>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</si>
  <si>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</si>
  <si>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</si>
  <si>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</si>
  <si>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</si>
  <si>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</si>
  <si>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</si>
  <si>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</si>
  <si>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</si>
  <si>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</si>
  <si>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</si>
  <si>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</si>
  <si>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</si>
  <si>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</si>
  <si>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</si>
  <si>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</si>
  <si>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</si>
  <si>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</si>
  <si>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</si>
  <si>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</si>
  <si>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</si>
  <si>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</si>
  <si>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</si>
  <si>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</si>
  <si>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</si>
  <si>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</si>
  <si>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</si>
  <si>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</si>
  <si>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</si>
  <si>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</si>
  <si>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</si>
  <si>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</si>
  <si>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</si>
  <si>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</si>
  <si>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</si>
  <si>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</si>
  <si>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</si>
  <si>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</si>
  <si>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</si>
  <si>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</si>
  <si>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</si>
  <si>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</si>
  <si>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</si>
  <si>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</si>
  <si>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</si>
  <si>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</si>
  <si>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</si>
  <si>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</si>
  <si>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</si>
  <si>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</si>
  <si>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</si>
  <si>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</si>
  <si>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</si>
  <si>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</si>
  <si>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</si>
  <si>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</si>
  <si>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</si>
  <si>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</si>
  <si>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</si>
  <si>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</si>
  <si>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</si>
  <si>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</si>
  <si>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</si>
  <si>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</si>
  <si>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</si>
  <si>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</si>
  <si>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</si>
  <si>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</si>
  <si>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</si>
  <si>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</si>
  <si>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</si>
  <si>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</si>
  <si>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</si>
  <si>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</si>
  <si>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</si>
  <si>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</si>
  <si>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</si>
  <si>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</si>
  <si>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</si>
  <si>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</si>
  <si>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</si>
  <si>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</si>
  <si>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</si>
  <si>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</si>
  <si>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</si>
  <si>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</si>
  <si>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</si>
  <si>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</si>
  <si>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</si>
  <si>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</si>
  <si>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</si>
  <si>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</si>
  <si>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</si>
  <si>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</si>
  <si>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</si>
  <si>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</si>
  <si>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</si>
  <si>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</si>
  <si>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</si>
  <si>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</si>
  <si>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</si>
  <si>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</si>
  <si>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</si>
  <si>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</si>
  <si>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</si>
  <si>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</si>
  <si>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</si>
  <si>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</si>
  <si>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</si>
  <si>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</si>
  <si>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</si>
  <si>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</si>
  <si>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</si>
  <si>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</si>
  <si>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</si>
  <si>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</si>
  <si>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</si>
  <si>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</si>
  <si>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</si>
  <si>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</si>
  <si>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</si>
  <si>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</si>
  <si>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</si>
  <si>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</si>
  <si>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</si>
  <si>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</si>
  <si>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</si>
  <si>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</si>
  <si>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</si>
  <si>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</si>
  <si>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</si>
  <si>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</si>
  <si>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</si>
  <si>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</si>
  <si>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</si>
  <si>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</si>
  <si>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</si>
  <si>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</si>
  <si>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</si>
  <si>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</si>
  <si>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</si>
  <si>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</si>
  <si>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</si>
  <si>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</si>
  <si>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</si>
  <si>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</si>
  <si>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</si>
  <si>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</si>
  <si>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</si>
  <si>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</si>
  <si>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</si>
  <si>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</si>
  <si>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</si>
  <si>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</si>
  <si>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</si>
  <si>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</si>
  <si>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</si>
  <si>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</si>
  <si>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</si>
  <si>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</si>
  <si>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</si>
  <si>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</si>
  <si>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</si>
  <si>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</si>
  <si>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</si>
  <si>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</si>
  <si>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</si>
  <si>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</si>
  <si>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</si>
  <si>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</si>
  <si>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</si>
  <si>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</si>
  <si>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</si>
  <si>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</si>
  <si>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</si>
  <si>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</si>
  <si>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</si>
  <si>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</si>
  <si>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</si>
  <si>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</si>
  <si>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</si>
  <si>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</si>
  <si>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</si>
  <si>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</si>
  <si>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</si>
  <si>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</si>
  <si>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</si>
  <si>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</si>
  <si>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</si>
  <si>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</si>
  <si>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</si>
  <si>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</si>
  <si>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</si>
  <si>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</si>
  <si>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</si>
  <si>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</si>
  <si>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</si>
  <si>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</si>
  <si>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</si>
  <si>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</si>
  <si>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</si>
  <si>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</si>
  <si>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</si>
  <si>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</si>
  <si>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</si>
  <si>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</si>
  <si>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</si>
  <si>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</si>
  <si>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</si>
  <si>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</si>
  <si>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</si>
  <si>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</si>
  <si>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</si>
  <si>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</si>
  <si>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</si>
  <si>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</si>
  <si>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</si>
  <si>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</si>
  <si>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</si>
  <si>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</si>
  <si>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</si>
  <si>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</si>
  <si>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</si>
  <si>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</si>
  <si>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</si>
  <si>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</si>
  <si>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</si>
  <si>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</si>
  <si>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</si>
  <si>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</si>
  <si>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</si>
  <si>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</si>
  <si>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</si>
  <si>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</si>
  <si>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</si>
  <si>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</si>
  <si>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</si>
  <si>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</si>
  <si>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</si>
  <si>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</si>
  <si>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</si>
  <si>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</si>
  <si>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</si>
  <si>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</si>
  <si>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</si>
  <si>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</si>
  <si>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</si>
  <si>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</si>
  <si>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</si>
  <si>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</si>
  <si>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</si>
  <si>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</si>
  <si>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</si>
  <si>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</si>
  <si>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</si>
  <si>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</si>
  <si>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</si>
  <si>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</si>
  <si>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</si>
  <si>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</si>
  <si>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</si>
  <si>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</si>
  <si>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</si>
  <si>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</si>
  <si>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</si>
  <si>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</si>
  <si>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</si>
  <si>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</si>
  <si>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</si>
  <si>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</si>
  <si>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</si>
  <si>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</si>
  <si>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</si>
  <si>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</si>
  <si>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</si>
  <si>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</si>
  <si>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</si>
  <si>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</si>
  <si>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</si>
  <si>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</si>
  <si>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</si>
  <si>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</si>
  <si>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</si>
  <si>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</si>
  <si>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</si>
  <si>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</si>
  <si>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</si>
  <si>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</si>
  <si>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</si>
  <si>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</si>
  <si>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</si>
  <si>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</si>
  <si>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</si>
  <si>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</si>
  <si>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</si>
  <si>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</si>
  <si>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</si>
  <si>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</si>
  <si>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</si>
  <si>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</si>
  <si>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</si>
  <si>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</si>
  <si>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</si>
  <si>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</si>
  <si>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</si>
  <si>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</si>
  <si>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</si>
  <si>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</si>
  <si>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</si>
  <si>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</si>
  <si>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</si>
  <si>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</si>
  <si>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</si>
  <si>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</si>
  <si>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</si>
  <si>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</si>
  <si>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</si>
  <si>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</si>
  <si>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</si>
  <si>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</si>
  <si>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</si>
  <si>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</si>
  <si>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</si>
  <si>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</si>
  <si>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</si>
  <si>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</si>
  <si>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</si>
  <si>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</si>
  <si>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</si>
  <si>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</si>
  <si>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</si>
  <si>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</si>
  <si>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</si>
  <si>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</si>
  <si>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</si>
  <si>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</si>
  <si>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</si>
  <si>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</si>
  <si>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</si>
  <si>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</si>
  <si>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</si>
  <si>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</si>
  <si>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</si>
  <si>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</si>
  <si>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</si>
  <si>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</si>
  <si>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</si>
  <si>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</si>
  <si>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</si>
  <si>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</si>
  <si>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</si>
  <si>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</si>
  <si>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</si>
  <si>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</si>
  <si>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</si>
  <si>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</si>
  <si>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</si>
  <si>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</si>
  <si>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</si>
  <si>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</si>
  <si>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</si>
  <si>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</si>
  <si>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</si>
  <si>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</si>
  <si>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</si>
  <si>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</si>
  <si>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</si>
  <si>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</si>
  <si>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</si>
  <si>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</si>
  <si>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</si>
  <si>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</si>
  <si>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</si>
  <si>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</si>
  <si>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</si>
  <si>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</si>
  <si>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</si>
  <si>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</si>
  <si>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</si>
  <si>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</si>
  <si>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</si>
  <si>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</si>
  <si>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</si>
  <si>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</si>
  <si>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</si>
  <si>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</si>
  <si>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</si>
  <si>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</si>
  <si>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</si>
  <si>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</si>
  <si>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</si>
  <si>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</si>
  <si>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</si>
  <si>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</si>
  <si>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</si>
  <si>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</si>
  <si>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</si>
  <si>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</si>
  <si>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</si>
  <si>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</si>
  <si>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</si>
  <si>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</si>
  <si>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</si>
  <si>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</si>
  <si>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</si>
  <si>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</si>
  <si>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</si>
  <si>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</si>
  <si>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</si>
  <si>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</si>
  <si>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</si>
  <si>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</si>
  <si>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</si>
  <si>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</si>
  <si>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</si>
  <si>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</si>
  <si>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</si>
  <si>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</si>
  <si>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</si>
  <si>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</si>
  <si>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</si>
  <si>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</si>
  <si>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</si>
  <si>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</si>
  <si>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</si>
  <si>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</si>
  <si>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</si>
  <si>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</si>
  <si>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</si>
  <si>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</si>
  <si>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</si>
  <si>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</si>
  <si>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</si>
  <si>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</si>
  <si>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</si>
  <si>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</si>
  <si>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</si>
  <si>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</si>
  <si>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</si>
  <si>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</si>
  <si>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</si>
  <si>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</si>
  <si>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</si>
  <si>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</si>
  <si>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</si>
  <si>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</si>
  <si>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</si>
  <si>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</si>
  <si>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</si>
  <si>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</si>
  <si>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</si>
  <si>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</si>
  <si>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</si>
  <si>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</si>
  <si>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</si>
  <si>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</si>
  <si>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</si>
  <si>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</si>
  <si>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</si>
  <si>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</si>
  <si>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</si>
  <si>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</si>
  <si>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</si>
  <si>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</si>
  <si>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</si>
  <si>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</si>
  <si>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</si>
  <si>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</si>
  <si>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</si>
  <si>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</si>
  <si>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</si>
  <si>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</si>
  <si>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</si>
  <si>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</si>
  <si>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</si>
  <si>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</si>
  <si>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</si>
  <si>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</si>
  <si>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</si>
  <si>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</si>
  <si>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</si>
  <si>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</si>
  <si>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</si>
  <si>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</si>
  <si>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</si>
  <si>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</si>
  <si>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</si>
  <si>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</si>
  <si>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</si>
  <si>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</si>
  <si>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</si>
  <si>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</si>
  <si>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</si>
  <si>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</si>
  <si>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</si>
  <si>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</si>
  <si>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</si>
  <si>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</si>
  <si>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</si>
  <si>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</si>
  <si>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</si>
  <si>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</si>
  <si>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</si>
  <si>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</si>
  <si>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</si>
  <si>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</si>
  <si>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</si>
  <si>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</si>
  <si>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</si>
  <si>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</si>
  <si>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</si>
  <si>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</si>
  <si>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</si>
  <si>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</si>
  <si>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</si>
  <si>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</si>
  <si>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</si>
  <si>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</si>
  <si>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</si>
  <si>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</si>
  <si>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</si>
  <si>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</si>
  <si>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</si>
  <si>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</si>
  <si>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</si>
  <si>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</si>
  <si>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</si>
  <si>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</si>
  <si>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</si>
  <si>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</si>
  <si>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</si>
  <si>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</si>
  <si>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</si>
  <si>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</si>
  <si>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</si>
  <si>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</si>
  <si>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</si>
  <si>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</si>
  <si>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</si>
  <si>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</si>
  <si>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</si>
  <si>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</si>
  <si>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</si>
  <si>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</si>
  <si>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</si>
  <si>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</si>
  <si>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</si>
  <si>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</si>
  <si>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</si>
  <si>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</si>
  <si>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</si>
  <si>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</si>
  <si>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</si>
  <si>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</si>
  <si>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</si>
  <si>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</si>
  <si>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</si>
  <si>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</si>
  <si>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</si>
  <si>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</si>
  <si>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</si>
  <si>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</si>
  <si>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</si>
  <si>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</si>
  <si>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</si>
  <si>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</si>
  <si>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</si>
  <si>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</si>
  <si>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</si>
  <si>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</si>
  <si>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</si>
  <si>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</si>
  <si>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</si>
  <si>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</si>
  <si>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</si>
  <si>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</si>
  <si>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</si>
  <si>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</si>
  <si>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</si>
  <si>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</si>
  <si>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</si>
  <si>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</si>
  <si>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</si>
  <si>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</si>
  <si>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</si>
  <si>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</si>
  <si>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</si>
  <si>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</si>
  <si>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</si>
  <si>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</si>
  <si>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</si>
  <si>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</si>
  <si>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</si>
  <si>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</si>
  <si>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</si>
  <si>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</si>
  <si>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</si>
  <si>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</si>
  <si>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</si>
  <si>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</si>
  <si>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</si>
  <si>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</si>
  <si>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</si>
  <si>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</si>
  <si>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</si>
  <si>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</si>
  <si>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</si>
  <si>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</si>
  <si>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</si>
  <si>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</si>
  <si>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</si>
  <si>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</si>
  <si>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</si>
  <si>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</si>
  <si>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</si>
  <si>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</si>
  <si>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</si>
  <si>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</si>
  <si>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</si>
  <si>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</si>
  <si>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</si>
  <si>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</si>
  <si>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</si>
  <si>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</si>
  <si>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</si>
  <si>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</si>
  <si>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</si>
  <si>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</si>
  <si>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</si>
  <si>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</si>
  <si>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</si>
  <si>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</si>
  <si>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</si>
  <si>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</si>
  <si>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</si>
  <si>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</si>
  <si>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</si>
  <si>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</si>
  <si>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</si>
  <si>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</si>
  <si>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</si>
  <si>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</si>
  <si>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</si>
  <si>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</si>
  <si>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</si>
  <si>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</si>
  <si>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</si>
  <si>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</si>
  <si>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</si>
  <si>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</si>
  <si>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</si>
  <si>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</si>
  <si>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</si>
  <si>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</si>
  <si>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</si>
  <si>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</si>
  <si>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</si>
  <si>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</si>
  <si>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</si>
  <si>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</si>
  <si>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</si>
  <si>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</si>
  <si>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</si>
  <si>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</si>
  <si>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</si>
  <si>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</si>
  <si>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</si>
  <si>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</si>
  <si>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</si>
  <si>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</si>
  <si>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</si>
  <si>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</si>
  <si>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</si>
  <si>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</si>
  <si>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</si>
  <si>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</si>
  <si>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</si>
  <si>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</si>
  <si>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</si>
  <si>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</si>
  <si>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</si>
  <si>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</si>
  <si>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</si>
  <si>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</si>
  <si>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</si>
  <si>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</si>
  <si>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</si>
  <si>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</si>
  <si>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</si>
  <si>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</si>
  <si>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</si>
  <si>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</si>
  <si>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</si>
  <si>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</si>
  <si>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</si>
  <si>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</si>
  <si>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</si>
  <si>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</si>
  <si>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</si>
  <si>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</si>
  <si>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</si>
  <si>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</si>
  <si>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</si>
  <si>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</si>
  <si>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</si>
  <si>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</si>
  <si>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</si>
  <si>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</si>
  <si>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</si>
  <si>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</si>
  <si>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</si>
  <si>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</si>
  <si>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</si>
  <si>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</si>
  <si>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</si>
  <si>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</si>
  <si>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</si>
  <si>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</si>
  <si>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</si>
  <si>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</si>
  <si>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</si>
  <si>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</si>
  <si>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</si>
  <si>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</si>
  <si>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</si>
  <si>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</si>
  <si>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</si>
  <si>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</si>
  <si>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</si>
  <si>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</si>
  <si>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</si>
  <si>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</si>
  <si>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</si>
  <si>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</si>
  <si>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</si>
  <si>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</si>
  <si>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</si>
  <si>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</si>
  <si>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</si>
  <si>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</si>
  <si>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</si>
  <si>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</si>
  <si>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</si>
  <si>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</si>
  <si>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</si>
  <si>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</si>
  <si>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</si>
  <si>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</si>
  <si>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</si>
  <si>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</si>
  <si>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</si>
  <si>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</si>
  <si>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</si>
  <si>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</si>
  <si>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</si>
  <si>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</si>
  <si>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</si>
  <si>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</si>
  <si>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</si>
  <si>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</si>
  <si>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</si>
  <si>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</si>
  <si>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</si>
  <si>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</si>
  <si>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</si>
  <si>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</si>
  <si>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</si>
  <si>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</si>
  <si>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</si>
  <si>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</si>
  <si>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</si>
  <si>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</si>
  <si>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</si>
  <si>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</si>
  <si>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</si>
  <si>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</si>
  <si>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</si>
  <si>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</si>
  <si>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</si>
  <si>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</si>
  <si>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</si>
  <si>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</si>
  <si>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</si>
  <si>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</si>
  <si>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</si>
  <si>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</si>
  <si>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</si>
  <si>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</si>
  <si>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</si>
  <si>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</si>
  <si>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</si>
  <si>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</si>
  <si>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</si>
  <si>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</si>
  <si>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</si>
  <si>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</si>
  <si>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</si>
  <si>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</si>
  <si>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</si>
  <si>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</si>
  <si>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</si>
  <si>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</si>
  <si>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</si>
  <si>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</si>
  <si>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</si>
  <si>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</si>
  <si>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</si>
  <si>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</si>
  <si>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</si>
  <si>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</si>
  <si>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</si>
  <si>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</si>
  <si>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</si>
  <si>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</si>
  <si>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</si>
  <si>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</si>
  <si>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</si>
  <si>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</si>
  <si>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</si>
  <si>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</si>
  <si>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</si>
  <si>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</si>
  <si>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</si>
  <si>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</si>
  <si>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</si>
  <si>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</si>
  <si>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</si>
  <si>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</si>
  <si>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</si>
  <si>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</si>
  <si>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</si>
  <si>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</si>
  <si>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</si>
  <si>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</si>
  <si>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</si>
  <si>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</si>
  <si>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</si>
  <si>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</si>
  <si>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</si>
  <si>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</si>
  <si>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</si>
  <si>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</si>
  <si>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</si>
  <si>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</si>
  <si>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</si>
  <si>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</si>
  <si>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</si>
  <si>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</si>
  <si>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</si>
  <si>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</si>
  <si>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</si>
  <si>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</si>
  <si>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</si>
  <si>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</si>
  <si>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</si>
  <si>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</si>
  <si>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</si>
  <si>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</si>
  <si>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</si>
  <si>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</si>
  <si>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</si>
  <si>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</si>
  <si>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</si>
  <si>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</si>
  <si>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</si>
  <si>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</si>
  <si>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</si>
  <si>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</si>
  <si>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</si>
  <si>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</si>
  <si>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</si>
  <si>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</si>
  <si>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</si>
  <si>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</si>
  <si>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</si>
  <si>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</si>
  <si>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</si>
  <si>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</si>
  <si>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</si>
  <si>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</si>
  <si>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</si>
  <si>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</si>
  <si>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</si>
  <si>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</si>
  <si>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</si>
  <si>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</si>
  <si>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</si>
  <si>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</si>
  <si>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</si>
  <si>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</si>
  <si>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</si>
  <si>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</si>
  <si>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</si>
  <si>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</si>
  <si>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</si>
  <si>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</si>
  <si>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</si>
  <si>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</si>
  <si>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</si>
  <si>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</si>
  <si>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</si>
  <si>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</si>
  <si>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</si>
  <si>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</si>
  <si>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</si>
  <si>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</si>
  <si>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</si>
  <si>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</si>
  <si>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</si>
  <si>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</si>
  <si>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</si>
  <si>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</si>
  <si>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</si>
  <si>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</si>
  <si>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</si>
  <si>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</si>
  <si>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</si>
  <si>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</si>
  <si>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</si>
  <si>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</si>
  <si>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</si>
  <si>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</si>
  <si>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</si>
  <si>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</si>
  <si>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</si>
  <si>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</si>
  <si>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</si>
  <si>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</si>
  <si>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</si>
  <si>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</si>
  <si>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</si>
  <si>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</si>
  <si>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</si>
  <si>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</si>
  <si>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</si>
  <si>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</si>
  <si>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</si>
  <si>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</si>
  <si>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</si>
  <si>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</si>
  <si>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</si>
  <si>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</si>
  <si>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</si>
  <si>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</si>
  <si>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</si>
  <si>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</si>
  <si>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</si>
  <si>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</si>
  <si>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</si>
  <si>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</si>
  <si>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</si>
  <si>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</si>
  <si>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</si>
  <si>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</si>
  <si>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</si>
  <si>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</si>
  <si>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</si>
  <si>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</si>
  <si>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</si>
  <si>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</si>
  <si>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</si>
  <si>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</si>
  <si>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</si>
  <si>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</si>
  <si>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</si>
  <si>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</si>
  <si>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</si>
  <si>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</si>
  <si>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</si>
  <si>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</si>
  <si>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</si>
  <si>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</si>
  <si>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</si>
  <si>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</si>
  <si>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</si>
  <si>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</si>
  <si>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</si>
  <si>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</si>
  <si>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</si>
  <si>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</si>
  <si>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</si>
  <si>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</si>
  <si>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</si>
  <si>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</si>
  <si>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</si>
  <si>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</si>
  <si>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</si>
  <si>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</si>
  <si>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</si>
  <si>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</si>
  <si>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</si>
  <si>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</si>
  <si>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</si>
  <si>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</si>
  <si>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</si>
  <si>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</si>
  <si>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</si>
  <si>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</si>
  <si>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</si>
  <si>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</si>
  <si>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</si>
  <si>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</si>
  <si>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</si>
  <si>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</si>
  <si>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</si>
  <si>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</si>
  <si>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</si>
  <si>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</si>
  <si>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</si>
  <si>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</si>
  <si>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</si>
  <si>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</si>
  <si>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</si>
  <si>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</si>
  <si>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</si>
  <si>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</si>
  <si>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</si>
  <si>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</si>
  <si>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</si>
  <si>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</si>
  <si>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</si>
  <si>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</si>
  <si>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</si>
  <si>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</si>
  <si>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</si>
  <si>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</si>
  <si>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</si>
  <si>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</si>
  <si>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</si>
  <si>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</si>
  <si>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</si>
  <si>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</si>
  <si>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</si>
  <si>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</si>
  <si>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</si>
  <si>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</si>
  <si>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</si>
  <si>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</si>
  <si>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</si>
  <si>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</si>
  <si>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</si>
  <si>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</si>
  <si>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</si>
  <si>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</si>
  <si>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</si>
  <si>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</si>
  <si>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</si>
  <si>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</si>
  <si>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</si>
  <si>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</si>
  <si>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</si>
  <si>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</si>
  <si>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</si>
  <si>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</si>
  <si>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</si>
  <si>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</si>
  <si>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</si>
  <si>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</si>
  <si>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</si>
  <si>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</si>
  <si>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</si>
  <si>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</si>
  <si>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</si>
  <si>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</si>
  <si>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</si>
  <si>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</si>
  <si>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</si>
  <si>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</si>
  <si>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</si>
  <si>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</si>
  <si>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</si>
  <si>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</si>
  <si>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</si>
  <si>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</si>
  <si>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</si>
  <si>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</si>
  <si>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</si>
  <si>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</si>
  <si>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</si>
  <si>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</si>
  <si>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</si>
  <si>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</si>
  <si>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</si>
  <si>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</si>
  <si>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</si>
  <si>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</si>
  <si>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</si>
  <si>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</si>
  <si>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</si>
  <si>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</si>
  <si>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</si>
  <si>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</si>
  <si>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</si>
  <si>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</si>
  <si>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</si>
  <si>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</si>
  <si>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</si>
  <si>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</si>
  <si>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</si>
  <si>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</si>
  <si>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</si>
  <si>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</si>
  <si>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</si>
  <si>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</si>
  <si>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</si>
  <si>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</si>
  <si>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</si>
  <si>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</si>
  <si>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</si>
  <si>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</si>
  <si>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</si>
  <si>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</si>
  <si>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</si>
  <si>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</si>
  <si>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</si>
  <si>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</si>
  <si>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</si>
  <si>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</si>
  <si>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</si>
  <si>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</si>
  <si>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</si>
  <si>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</si>
  <si>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</si>
  <si>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</si>
  <si>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</si>
  <si>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</si>
  <si>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</si>
  <si>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</si>
  <si>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</si>
  <si>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</si>
  <si>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</si>
  <si>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</si>
  <si>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</si>
  <si>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</si>
  <si>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</si>
  <si>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</si>
  <si>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</si>
  <si>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</si>
  <si>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</si>
  <si>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</si>
  <si>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</si>
  <si>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</si>
  <si>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</si>
  <si>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</si>
  <si>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</si>
  <si>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</si>
  <si>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</si>
  <si>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</si>
  <si>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</si>
  <si>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</si>
  <si>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</si>
  <si>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</si>
  <si>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</si>
  <si>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</si>
  <si>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</si>
  <si>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</si>
  <si>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</si>
  <si>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</si>
  <si>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</si>
  <si>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</si>
  <si>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</si>
  <si>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</si>
  <si>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</si>
  <si>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</si>
  <si>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</si>
  <si>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</si>
  <si>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</si>
  <si>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</si>
  <si>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</si>
  <si>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</si>
  <si>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</si>
  <si>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</si>
  <si>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</si>
  <si>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</si>
  <si>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</si>
  <si>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</si>
  <si>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</si>
  <si>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</si>
  <si>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</si>
  <si>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</si>
  <si>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</si>
  <si>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</si>
  <si>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</si>
  <si>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</si>
  <si>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</si>
  <si>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</si>
  <si>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</si>
  <si>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</si>
  <si>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</si>
  <si>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</si>
  <si>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</si>
  <si>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</si>
  <si>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</si>
  <si>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</si>
  <si>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</si>
  <si>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</si>
  <si>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</si>
  <si>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</si>
  <si>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</si>
  <si>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</si>
  <si>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</si>
  <si>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</si>
  <si>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</si>
  <si>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</si>
  <si>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</si>
  <si>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</si>
  <si>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</si>
  <si>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</si>
  <si>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</si>
  <si>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</si>
  <si>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</si>
  <si>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</si>
  <si>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</si>
  <si>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</si>
  <si>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</si>
  <si>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</si>
  <si>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</si>
  <si>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</si>
  <si>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</si>
  <si>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</si>
  <si>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</si>
  <si>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</si>
  <si>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</si>
  <si>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</si>
  <si>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</si>
  <si>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</si>
  <si>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</si>
  <si>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</si>
  <si>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</si>
  <si>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</si>
  <si>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</si>
  <si>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</si>
  <si>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</si>
  <si>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</si>
  <si>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</si>
  <si>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</si>
  <si>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</si>
  <si>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</si>
  <si>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</si>
  <si>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</si>
  <si>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</si>
  <si>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</si>
  <si>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</si>
  <si>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</si>
  <si>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</si>
  <si>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</si>
  <si>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</si>
  <si>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</si>
  <si>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</si>
  <si>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</si>
  <si>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</si>
  <si>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</si>
  <si>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</si>
  <si>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</si>
  <si>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</si>
  <si>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</si>
  <si>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</si>
  <si>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</si>
  <si>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</si>
  <si>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</si>
  <si>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</si>
  <si>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</si>
  <si>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</si>
  <si>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</si>
  <si>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</si>
  <si>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</si>
  <si>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</si>
  <si>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</si>
  <si>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</si>
  <si>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</si>
  <si>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</si>
  <si>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</si>
  <si>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</si>
  <si>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</si>
  <si>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</si>
  <si>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</si>
  <si>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</si>
  <si>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</si>
  <si>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</si>
  <si>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</si>
  <si>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</si>
  <si>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</si>
  <si>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</si>
  <si>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</si>
  <si>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</si>
  <si>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</si>
  <si>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</si>
  <si>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</si>
  <si>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</si>
  <si>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</si>
  <si>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</si>
  <si>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</si>
  <si>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</si>
  <si>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</si>
  <si>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</si>
  <si>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</si>
  <si>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</si>
  <si>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</si>
  <si>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</si>
  <si>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</si>
  <si>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</si>
  <si>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</si>
  <si>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</si>
  <si>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</si>
  <si>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</si>
  <si>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</si>
  <si>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</si>
  <si>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</si>
  <si>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</si>
  <si>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</si>
  <si>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</si>
  <si>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</si>
  <si>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</si>
  <si>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</si>
  <si>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</si>
  <si>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</si>
  <si>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</si>
  <si>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</si>
  <si>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</si>
  <si>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</si>
  <si>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</si>
  <si>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</si>
  <si>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</si>
  <si>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</si>
  <si>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</si>
  <si>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</si>
  <si>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</si>
  <si>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</si>
  <si>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</si>
  <si>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</si>
  <si>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</si>
  <si>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</si>
  <si>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</si>
  <si>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</si>
  <si>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</si>
  <si>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</si>
  <si>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</si>
  <si>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</si>
  <si>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</si>
  <si>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</si>
  <si>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</si>
  <si>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</si>
  <si>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</si>
  <si>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</si>
  <si>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</si>
  <si>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</si>
  <si>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</si>
  <si>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</si>
  <si>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</si>
  <si>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</si>
  <si>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</si>
  <si>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</si>
  <si>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</si>
  <si>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</si>
  <si>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</si>
  <si>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</si>
  <si>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</si>
  <si>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</si>
  <si>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</si>
  <si>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</si>
  <si>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</si>
  <si>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</si>
  <si>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</si>
  <si>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</si>
  <si>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</si>
  <si>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</si>
  <si>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</si>
  <si>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</si>
  <si>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</si>
  <si>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</si>
  <si>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</si>
  <si>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</si>
  <si>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</si>
  <si>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</si>
  <si>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</si>
  <si>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</si>
  <si>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</si>
  <si>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</si>
  <si>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</si>
  <si>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</si>
  <si>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</si>
  <si>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</si>
  <si>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</si>
  <si>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</si>
  <si>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</si>
  <si>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</si>
  <si>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</si>
  <si>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</si>
  <si>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</si>
  <si>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</si>
  <si>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</si>
  <si>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</si>
  <si>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</si>
  <si>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</si>
  <si>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</si>
  <si>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</si>
  <si>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</si>
  <si>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</si>
  <si>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</si>
  <si>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</si>
  <si>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</si>
  <si>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</si>
  <si>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</si>
  <si>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</si>
  <si>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</si>
  <si>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</si>
  <si>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</si>
  <si>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</si>
  <si>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</si>
  <si>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</si>
  <si>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</si>
  <si>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</si>
  <si>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</si>
  <si>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</si>
  <si>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</si>
  <si>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</si>
  <si>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</si>
  <si>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</si>
  <si>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</si>
  <si>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</si>
  <si>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</si>
  <si>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</si>
  <si>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</si>
  <si>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</si>
  <si>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</si>
  <si>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</si>
  <si>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</si>
  <si>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</si>
  <si>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</si>
  <si>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</si>
  <si>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</si>
  <si>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</si>
  <si>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</si>
  <si>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</si>
  <si>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</si>
  <si>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</si>
  <si>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</si>
  <si>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</si>
  <si>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</si>
  <si>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</si>
  <si>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</si>
  <si>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</si>
  <si>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</si>
  <si>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</si>
  <si>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</si>
  <si>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</si>
  <si>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</si>
  <si>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</si>
  <si>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</si>
  <si>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</si>
  <si>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</si>
  <si>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</si>
  <si>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</si>
  <si>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</si>
  <si>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</si>
  <si>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</si>
  <si>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</si>
  <si>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</si>
  <si>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</si>
  <si>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</si>
  <si>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</si>
  <si>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</si>
  <si>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</si>
  <si>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</si>
  <si>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</si>
  <si>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</si>
  <si>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</si>
  <si>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</si>
  <si>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</si>
  <si>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</si>
  <si>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</si>
  <si>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</si>
  <si>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</si>
  <si>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</si>
  <si>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</si>
  <si>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</si>
  <si>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</si>
  <si>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</si>
  <si>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</si>
  <si>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</si>
  <si>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</si>
  <si>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</si>
  <si>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</si>
  <si>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</si>
  <si>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</si>
  <si>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</si>
  <si>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</si>
  <si>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</si>
  <si>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</si>
  <si>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</si>
  <si>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</si>
  <si>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</si>
  <si>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</si>
  <si>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</si>
  <si>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</si>
  <si>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</si>
  <si>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</si>
  <si>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</si>
  <si>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</si>
  <si>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</si>
  <si>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</si>
  <si>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</si>
  <si>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</si>
  <si>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</si>
  <si>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</si>
  <si>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</si>
  <si>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</si>
  <si>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</si>
  <si>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</si>
  <si>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</si>
  <si>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</si>
  <si>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</si>
  <si>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</si>
  <si>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</si>
  <si>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</si>
  <si>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</si>
  <si>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</si>
  <si>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</si>
  <si>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</si>
  <si>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</si>
  <si>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</si>
  <si>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</si>
  <si>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</si>
  <si>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</si>
  <si>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</si>
  <si>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</si>
  <si>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</si>
  <si>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</si>
  <si>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</si>
  <si>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</si>
  <si>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</si>
  <si>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</si>
  <si>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</si>
  <si>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</si>
  <si>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</si>
  <si>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</si>
  <si>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</si>
  <si>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</si>
  <si>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</si>
  <si>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</si>
  <si>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</si>
  <si>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</si>
  <si>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</si>
  <si>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</si>
  <si>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</si>
  <si>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</si>
  <si>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</si>
  <si>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</si>
  <si>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</si>
  <si>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</si>
  <si>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</si>
  <si>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</si>
  <si>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</si>
  <si>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</si>
  <si>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</si>
  <si>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</si>
  <si>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</si>
  <si>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</si>
  <si>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</si>
  <si>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</si>
  <si>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</si>
  <si>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</si>
  <si>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</si>
  <si>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</si>
  <si>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</si>
  <si>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</si>
  <si>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</si>
  <si>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</si>
  <si>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</si>
  <si>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</si>
  <si>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</si>
  <si>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</si>
  <si>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</si>
  <si>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</si>
  <si>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</si>
  <si>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</si>
  <si>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</si>
  <si>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</si>
  <si>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</si>
  <si>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</si>
  <si>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</si>
  <si>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</si>
  <si>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</si>
  <si>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</si>
  <si>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</si>
  <si>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</si>
  <si>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</si>
  <si>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</si>
  <si>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</si>
  <si>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</si>
  <si>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</si>
  <si>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</si>
  <si>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</si>
  <si>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</si>
  <si>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</si>
  <si>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</si>
  <si>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</si>
  <si>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</si>
  <si>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</si>
  <si>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</si>
  <si>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</si>
  <si>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</si>
  <si>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</si>
  <si>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</si>
  <si>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</si>
  <si>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</si>
  <si>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</si>
  <si>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</si>
  <si>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</si>
  <si>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</si>
  <si>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</si>
  <si>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</si>
  <si>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</si>
  <si>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</si>
  <si>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</si>
  <si>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</si>
  <si>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</si>
  <si>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</si>
  <si>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</si>
  <si>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</si>
  <si>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</si>
  <si>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</si>
  <si>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</si>
  <si>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</si>
  <si>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</si>
  <si>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</si>
  <si>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</si>
  <si>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</si>
  <si>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</si>
  <si>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</si>
  <si>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</si>
  <si>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</si>
  <si>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</si>
  <si>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</si>
  <si>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</si>
  <si>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</si>
  <si>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</si>
  <si>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</si>
  <si>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</si>
  <si>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</si>
  <si>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</si>
  <si>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</si>
  <si>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</si>
  <si>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</si>
  <si>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</si>
  <si>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</si>
  <si>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</si>
  <si>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</si>
  <si>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</si>
  <si>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</si>
  <si>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</si>
  <si>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</si>
  <si>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</si>
  <si>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</si>
  <si>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</si>
  <si>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</si>
  <si>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</si>
  <si>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</si>
  <si>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</si>
  <si>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</si>
  <si>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</si>
  <si>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</si>
  <si>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</si>
  <si>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</si>
  <si>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</si>
  <si>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</si>
  <si>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</si>
  <si>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</si>
  <si>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</si>
  <si>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</si>
  <si>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</si>
  <si>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</si>
  <si>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</si>
  <si>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</si>
  <si>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</si>
  <si>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</si>
  <si>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</si>
  <si>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</si>
  <si>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</si>
  <si>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</si>
  <si>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</si>
  <si>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</si>
  <si>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</si>
  <si>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</si>
  <si>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</si>
  <si>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</si>
  <si>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</si>
  <si>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</si>
  <si>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</si>
  <si>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</si>
  <si>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</si>
  <si>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</si>
  <si>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</si>
  <si>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</si>
  <si>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</si>
  <si>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</si>
  <si>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</si>
  <si>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</si>
  <si>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</si>
  <si>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</si>
  <si>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</si>
  <si>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</si>
  <si>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</si>
  <si>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</si>
  <si>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</si>
  <si>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</si>
  <si>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</si>
  <si>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</si>
  <si>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</si>
  <si>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</si>
  <si>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</si>
  <si>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</si>
  <si>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</si>
  <si>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</si>
  <si>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</si>
  <si>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</si>
  <si>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</si>
  <si>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</si>
  <si>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</si>
  <si>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</si>
  <si>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</si>
  <si>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</si>
  <si>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</si>
  <si>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</si>
  <si>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</si>
  <si>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</si>
  <si>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</si>
  <si>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</si>
  <si>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</si>
  <si>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</si>
  <si>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</si>
  <si>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</si>
  <si>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</si>
  <si>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</si>
  <si>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</si>
  <si>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</si>
  <si>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</si>
  <si>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</si>
  <si>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</si>
  <si>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</si>
  <si>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</si>
  <si>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</si>
  <si>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</si>
  <si>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</si>
  <si>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</si>
  <si>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</si>
  <si>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</si>
  <si>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</si>
  <si>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</si>
  <si>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</si>
  <si>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</si>
  <si>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</si>
  <si>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</si>
  <si>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</si>
  <si>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</si>
  <si>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</si>
  <si>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</si>
  <si>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</si>
  <si>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</si>
  <si>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</si>
  <si>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</si>
  <si>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</si>
  <si>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</si>
  <si>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</si>
  <si>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</si>
  <si>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</si>
  <si>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</si>
  <si>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</si>
  <si>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</si>
  <si>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</si>
  <si>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</si>
  <si>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</si>
  <si>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</si>
  <si>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</si>
  <si>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</si>
  <si>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</si>
  <si>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</si>
  <si>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</si>
  <si>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</si>
  <si>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</si>
  <si>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</si>
  <si>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</si>
  <si>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</si>
  <si>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</si>
  <si>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</si>
  <si>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</si>
  <si>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</si>
  <si>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</si>
  <si>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</si>
  <si>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</si>
  <si>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</si>
  <si>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</si>
  <si>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</si>
  <si>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</si>
  <si>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</si>
  <si>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</si>
  <si>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</si>
  <si>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</si>
  <si>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</si>
  <si>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</si>
  <si>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</si>
  <si>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</si>
  <si>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</si>
  <si>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</si>
  <si>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</si>
  <si>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</si>
  <si>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</si>
  <si>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</si>
  <si>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</si>
  <si>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</si>
  <si>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</si>
  <si>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</si>
  <si>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</si>
  <si>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</si>
  <si>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</si>
  <si>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</si>
  <si>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</si>
  <si>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</si>
  <si>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</si>
  <si>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</si>
  <si>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</si>
  <si>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</si>
  <si>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</si>
  <si>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</si>
  <si>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</si>
  <si>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</si>
  <si>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</si>
  <si>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</si>
  <si>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</si>
  <si>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</si>
  <si>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</si>
  <si>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</si>
  <si>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</si>
  <si>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</si>
  <si>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</si>
  <si>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</si>
  <si>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</si>
  <si>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</si>
  <si>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</si>
  <si>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</si>
  <si>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</si>
  <si>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</si>
  <si>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</si>
  <si>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</si>
  <si>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</si>
  <si>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</si>
  <si>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</si>
  <si>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</si>
  <si>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</si>
  <si>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</si>
  <si>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</si>
  <si>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</si>
  <si>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</si>
  <si>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</si>
  <si>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</si>
  <si>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</si>
  <si>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</si>
  <si>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</si>
  <si>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</si>
  <si>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</si>
  <si>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</si>
  <si>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</si>
  <si>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</si>
  <si>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</si>
  <si>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</si>
  <si>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</si>
  <si>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</si>
  <si>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</si>
  <si>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</si>
  <si>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</si>
  <si>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</si>
  <si>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</si>
  <si>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</si>
  <si>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</si>
  <si>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</si>
  <si>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</si>
  <si>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</si>
  <si>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</si>
  <si>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</si>
  <si>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</si>
  <si>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</si>
  <si>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</si>
  <si>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</si>
  <si>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</si>
  <si>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</si>
  <si>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</si>
  <si>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</si>
  <si>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</si>
  <si>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</si>
  <si>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</si>
  <si>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</si>
  <si>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</si>
  <si>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</si>
  <si>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</si>
  <si>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</si>
  <si>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</si>
  <si>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</si>
  <si>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</si>
  <si>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</si>
  <si>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</si>
  <si>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</si>
  <si>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</si>
  <si>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</si>
  <si>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</si>
  <si>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</si>
  <si>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</si>
  <si>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</si>
  <si>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</si>
  <si>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</si>
  <si>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</si>
  <si>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</si>
  <si>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</si>
  <si>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</si>
  <si>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</si>
  <si>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</si>
  <si>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</si>
  <si>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</si>
  <si>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</si>
  <si>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</si>
  <si>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</si>
  <si>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</si>
  <si>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</si>
  <si>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</si>
  <si>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</si>
  <si>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</si>
  <si>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</si>
  <si>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</si>
  <si>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</si>
  <si>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</si>
  <si>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</si>
  <si>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</si>
  <si>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</si>
  <si>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</si>
  <si>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</si>
  <si>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</si>
  <si>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</si>
  <si>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</si>
  <si>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</si>
  <si>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</si>
  <si>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</si>
  <si>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</si>
  <si>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</si>
  <si>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</si>
  <si>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</si>
  <si>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</si>
  <si>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</si>
  <si>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</si>
  <si>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</si>
  <si>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</si>
  <si>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</si>
  <si>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</si>
  <si>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</si>
  <si>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</si>
  <si>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</si>
  <si>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</si>
  <si>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</si>
  <si>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</si>
  <si>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</si>
  <si>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</si>
  <si>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</si>
  <si>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</si>
  <si>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</si>
  <si>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</si>
  <si>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</si>
  <si>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</si>
  <si>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</si>
  <si>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</si>
  <si>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</si>
  <si>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</si>
  <si>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</si>
  <si>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</si>
  <si>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</si>
  <si>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</si>
  <si>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</si>
  <si>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</si>
  <si>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</si>
  <si>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</si>
  <si>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</si>
  <si>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</si>
  <si>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</si>
  <si>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</si>
  <si>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</si>
  <si>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</si>
  <si>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</si>
  <si>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</si>
  <si>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</si>
  <si>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</si>
  <si>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</si>
  <si>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</si>
  <si>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</si>
  <si>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</si>
  <si>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</si>
  <si>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</si>
  <si>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</si>
  <si>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</si>
  <si>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</si>
  <si>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</si>
  <si>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</si>
  <si>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</si>
  <si>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</si>
  <si>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</si>
  <si>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</si>
  <si>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</si>
  <si>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</si>
  <si>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</si>
  <si>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</si>
  <si>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</si>
  <si>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</si>
  <si>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</si>
  <si>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</si>
  <si>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</si>
  <si>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</si>
  <si>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</si>
  <si>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</si>
  <si>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</si>
  <si>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</si>
  <si>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</si>
  <si>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</si>
  <si>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</si>
  <si>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</si>
  <si>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</si>
  <si>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</si>
  <si>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</si>
  <si>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</si>
  <si>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</si>
  <si>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</si>
  <si>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</si>
  <si>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</si>
  <si>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</si>
  <si>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</si>
  <si>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</si>
  <si>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</si>
  <si>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</si>
  <si>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</si>
  <si>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</si>
  <si>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</si>
  <si>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</si>
  <si>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</si>
  <si>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</si>
  <si>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</si>
  <si>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</si>
  <si>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</si>
  <si>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</si>
  <si>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</si>
  <si>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</si>
  <si>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</si>
  <si>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</si>
  <si>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</si>
  <si>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</si>
  <si>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</si>
  <si>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</si>
  <si>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</si>
  <si>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</si>
  <si>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</si>
  <si>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</si>
  <si>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</si>
  <si>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</si>
  <si>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</si>
  <si>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</si>
  <si>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</si>
  <si>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</si>
  <si>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</si>
  <si>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</si>
  <si>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</si>
  <si>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</si>
  <si>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</si>
  <si>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</si>
  <si>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</si>
  <si>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</si>
  <si>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</si>
  <si>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</si>
  <si>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</si>
  <si>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</si>
  <si>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</si>
  <si>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</si>
  <si>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</si>
  <si>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</si>
  <si>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</si>
  <si>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</si>
  <si>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</si>
  <si>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</si>
  <si>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</si>
  <si>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</si>
  <si>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</si>
  <si>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</si>
  <si>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</si>
  <si>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</si>
  <si>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</si>
  <si>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</si>
  <si>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</si>
  <si>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</si>
  <si>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</si>
  <si>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</si>
  <si>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</si>
  <si>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</si>
  <si>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</si>
  <si>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</si>
  <si>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</si>
  <si>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</si>
  <si>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</si>
  <si>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</si>
  <si>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</si>
  <si>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</si>
  <si>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</si>
  <si>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</si>
  <si>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</si>
  <si>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</si>
  <si>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</si>
  <si>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</si>
  <si>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</si>
  <si>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</si>
  <si>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</si>
  <si>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</si>
  <si>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</si>
  <si>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</si>
  <si>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</si>
  <si>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</si>
  <si>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</si>
  <si>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</si>
  <si>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</si>
  <si>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</si>
  <si>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</si>
  <si>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</si>
  <si>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</si>
  <si>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</si>
  <si>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</si>
  <si>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</si>
  <si>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</si>
  <si>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</si>
  <si>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</si>
  <si>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</si>
  <si>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</si>
  <si>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</si>
  <si>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</si>
  <si>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</si>
  <si>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</si>
  <si>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</si>
  <si>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</si>
  <si>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</si>
  <si>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</si>
  <si>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</si>
  <si>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</si>
  <si>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</si>
  <si>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</si>
  <si>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</si>
  <si>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</si>
  <si>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</si>
  <si>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</si>
  <si>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</si>
  <si>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</si>
  <si>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</si>
  <si>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</si>
  <si>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</si>
  <si>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</si>
  <si>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</si>
  <si>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</si>
  <si>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</si>
  <si>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</si>
  <si>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</si>
  <si>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</si>
  <si>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</si>
  <si>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</si>
  <si>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</si>
  <si>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</si>
  <si>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</si>
  <si>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</si>
  <si>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</si>
  <si>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</si>
  <si>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</si>
  <si>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</si>
  <si>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</si>
  <si>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</si>
  <si>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</si>
  <si>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</si>
  <si>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</si>
  <si>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</si>
  <si>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</si>
  <si>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</si>
  <si>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</si>
  <si>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</si>
  <si>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</si>
  <si>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</si>
  <si>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</si>
  <si>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</si>
  <si>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</si>
  <si>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</si>
  <si>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</si>
  <si>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</si>
  <si>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</si>
  <si>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</si>
  <si>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</si>
  <si>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</si>
  <si>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</si>
  <si>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</si>
  <si>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</si>
  <si>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</si>
  <si>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</si>
  <si>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</si>
  <si>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</si>
  <si>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</si>
  <si>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</si>
  <si>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</si>
  <si>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</si>
  <si>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</si>
  <si>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</si>
  <si>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</si>
  <si>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</si>
  <si>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</si>
  <si>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</si>
  <si>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</si>
  <si>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</si>
  <si>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</si>
  <si>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</si>
  <si>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</si>
  <si>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</si>
  <si>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</si>
  <si>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</si>
  <si>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</si>
  <si>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</si>
  <si>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</si>
  <si>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</si>
  <si>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</si>
  <si>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</si>
  <si>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</si>
  <si>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</si>
  <si>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</si>
  <si>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</si>
  <si>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</si>
  <si>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</si>
  <si>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</si>
  <si>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</si>
  <si>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</si>
  <si>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</si>
  <si>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</si>
  <si>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</si>
  <si>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</si>
  <si>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</si>
  <si>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</si>
  <si>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</si>
  <si>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</si>
  <si>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</si>
  <si>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</si>
  <si>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</si>
  <si>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</si>
  <si>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</si>
  <si>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</si>
  <si>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</si>
  <si>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</si>
  <si>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</si>
  <si>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</si>
  <si>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</si>
  <si>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</si>
  <si>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</si>
  <si>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</si>
  <si>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</si>
  <si>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</si>
  <si>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</si>
  <si>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</si>
  <si>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</si>
  <si>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</si>
  <si>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</si>
  <si>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</si>
  <si>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</si>
  <si>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</si>
  <si>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</si>
  <si>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</si>
  <si>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</si>
  <si>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</si>
  <si>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</si>
  <si>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</si>
  <si>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</si>
  <si>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</si>
  <si>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</si>
  <si>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</si>
  <si>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</si>
  <si>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</si>
  <si>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</si>
  <si>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</si>
  <si>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</si>
  <si>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</si>
  <si>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</si>
  <si>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</si>
  <si>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</si>
  <si>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</si>
  <si>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</si>
  <si>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</si>
  <si>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</si>
  <si>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</si>
  <si>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</si>
  <si>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</si>
  <si>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</si>
  <si>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</si>
  <si>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</si>
  <si>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</si>
  <si>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</si>
  <si>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</si>
  <si>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</si>
  <si>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</si>
  <si>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</si>
  <si>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</si>
  <si>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</si>
  <si>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</si>
  <si>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</si>
  <si>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</si>
  <si>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</si>
  <si>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</si>
  <si>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</si>
  <si>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</si>
  <si>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</si>
  <si>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</si>
  <si>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</si>
  <si>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</si>
  <si>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</si>
  <si>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</si>
  <si>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</si>
  <si>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</si>
  <si>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</si>
  <si>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</si>
  <si>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</si>
  <si>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</si>
  <si>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</si>
  <si>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</si>
  <si>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</si>
  <si>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</si>
  <si>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</si>
  <si>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</si>
  <si>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</si>
  <si>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</si>
  <si>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</si>
  <si>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</si>
  <si>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</si>
  <si>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</si>
  <si>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</si>
  <si>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</si>
  <si>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</si>
  <si>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</si>
  <si>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</si>
  <si>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</si>
  <si>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</si>
  <si>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</si>
  <si>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</si>
  <si>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</si>
  <si>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</si>
  <si>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</si>
  <si>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</si>
  <si>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</si>
  <si>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</si>
  <si>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</si>
  <si>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</si>
  <si>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</si>
  <si>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</si>
  <si>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</si>
  <si>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</si>
  <si>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</si>
  <si>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</si>
  <si>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</si>
  <si>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</si>
  <si>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</si>
  <si>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</si>
  <si>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</si>
  <si>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</si>
  <si>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</si>
  <si>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</si>
  <si>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</si>
  <si>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</si>
  <si>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</si>
  <si>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</si>
  <si>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</si>
  <si>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</si>
  <si>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</si>
  <si>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</si>
  <si>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</si>
  <si>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</si>
  <si>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</si>
  <si>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</si>
  <si>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</si>
  <si>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</si>
  <si>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</si>
  <si>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</si>
  <si>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</si>
  <si>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</si>
  <si>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</si>
  <si>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</si>
  <si>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</si>
  <si>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</si>
  <si>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</si>
  <si>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</si>
  <si>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</si>
  <si>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</si>
  <si>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</si>
  <si>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</si>
  <si>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</si>
  <si>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</si>
  <si>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</si>
  <si>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</si>
  <si>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</si>
  <si>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</si>
  <si>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</si>
  <si>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</si>
  <si>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</si>
  <si>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</si>
  <si>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</si>
  <si>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</si>
  <si>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</si>
  <si>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</si>
  <si>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</si>
  <si>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</si>
  <si>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</si>
  <si>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</si>
  <si>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</si>
  <si>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</si>
  <si>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</si>
  <si>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</si>
  <si>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</si>
  <si>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</si>
  <si>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</si>
  <si>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</si>
  <si>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</si>
  <si>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</si>
  <si>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</si>
  <si>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</si>
  <si>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</si>
  <si>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</si>
  <si>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</si>
  <si>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</si>
  <si>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</si>
  <si>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</si>
  <si>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</si>
  <si>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</si>
  <si>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</si>
  <si>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</si>
  <si>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</si>
  <si>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</si>
  <si>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</si>
  <si>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</si>
  <si>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</si>
  <si>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</si>
  <si>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</si>
  <si>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</si>
  <si>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</si>
  <si>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</si>
  <si>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</si>
  <si>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</si>
  <si>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</si>
  <si>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</si>
  <si>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</si>
  <si>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</si>
  <si>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</si>
  <si>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</si>
  <si>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</si>
  <si>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</si>
  <si>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</si>
  <si>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</si>
  <si>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</si>
  <si>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</si>
  <si>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</si>
  <si>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</si>
  <si>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</si>
  <si>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</si>
  <si>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</si>
  <si>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</si>
  <si>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</si>
  <si>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</si>
  <si>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</si>
  <si>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</si>
  <si>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</si>
  <si>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</si>
  <si>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</si>
  <si>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</si>
  <si>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</si>
  <si>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</si>
  <si>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</si>
  <si>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</si>
  <si>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</si>
  <si>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</si>
  <si>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</si>
  <si>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</si>
  <si>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</si>
  <si>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</si>
  <si>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</si>
  <si>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</si>
  <si>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</si>
  <si>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</si>
  <si>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</si>
  <si>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</si>
  <si>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</si>
  <si>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</si>
  <si>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</si>
  <si>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</si>
  <si>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</si>
  <si>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</si>
  <si>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</si>
  <si>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</si>
  <si>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</si>
  <si>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</si>
  <si>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</si>
  <si>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</si>
  <si>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</si>
  <si>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</si>
  <si>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</si>
  <si>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</si>
  <si>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</si>
  <si>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</si>
  <si>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</si>
  <si>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</si>
  <si>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</si>
  <si>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</si>
  <si>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</si>
  <si>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</si>
  <si>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</si>
  <si>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</si>
  <si>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</si>
  <si>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</si>
  <si>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</si>
  <si>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</si>
  <si>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</si>
  <si>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</si>
  <si>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</si>
  <si>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</si>
  <si>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</si>
  <si>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</si>
  <si>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</si>
  <si>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</si>
  <si>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</si>
  <si>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</si>
  <si>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</si>
  <si>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</si>
  <si>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</si>
  <si>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</si>
  <si>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</si>
  <si>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</si>
  <si>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</si>
  <si>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</si>
  <si>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</si>
  <si>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</si>
  <si>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</si>
  <si>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</si>
  <si>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</si>
  <si>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</si>
  <si>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</si>
  <si>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</si>
  <si>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</si>
  <si>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</si>
  <si>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</si>
  <si>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</si>
  <si>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</si>
  <si>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</si>
  <si>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</si>
  <si>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</si>
  <si>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</si>
  <si>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</si>
  <si>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</si>
  <si>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</si>
  <si>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</si>
  <si>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</si>
  <si>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</si>
  <si>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</si>
  <si>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</si>
  <si>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</si>
  <si>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</si>
  <si>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</si>
  <si>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</si>
  <si>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</si>
  <si>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</si>
  <si>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</si>
  <si>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</si>
  <si>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</si>
  <si>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</si>
  <si>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</si>
  <si>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</si>
  <si>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</si>
  <si>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</si>
  <si>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</si>
  <si>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</si>
  <si>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</si>
  <si>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</si>
  <si>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</si>
  <si>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</si>
  <si>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</si>
  <si>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</si>
  <si>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</si>
  <si>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</si>
  <si>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</si>
  <si>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</si>
  <si>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</si>
  <si>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</si>
  <si>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</si>
  <si>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</si>
  <si>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</si>
  <si>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</si>
  <si>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</si>
  <si>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</si>
  <si>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</si>
  <si>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</si>
  <si>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</si>
  <si>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</si>
  <si>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</si>
  <si>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</si>
  <si>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</si>
  <si>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</si>
  <si>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</si>
  <si>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</si>
  <si>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</si>
  <si>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</si>
  <si>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</si>
  <si>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</si>
  <si>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</si>
  <si>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</si>
  <si>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</si>
  <si>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</si>
  <si>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</si>
  <si>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</si>
  <si>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</si>
  <si>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</si>
  <si>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</si>
  <si>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</si>
  <si>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</si>
  <si>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</si>
  <si>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</si>
  <si>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</si>
  <si>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</si>
  <si>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</si>
  <si>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</si>
  <si>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</si>
  <si>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</si>
  <si>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</si>
  <si>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</si>
  <si>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</si>
  <si>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</si>
  <si>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</si>
  <si>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</si>
  <si>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</si>
  <si>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</si>
  <si>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</si>
  <si>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</si>
  <si>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</si>
  <si>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</si>
  <si>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</si>
  <si>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</si>
  <si>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</si>
  <si>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</si>
  <si>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</si>
  <si>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</si>
  <si>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</si>
  <si>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</si>
  <si>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</si>
  <si>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</si>
  <si>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</si>
  <si>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</si>
  <si>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</si>
  <si>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</si>
  <si>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</si>
  <si>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</si>
  <si>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</si>
  <si>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</si>
  <si>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</si>
  <si>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</si>
  <si>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</si>
  <si>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</si>
  <si>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</si>
  <si>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</si>
  <si>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</si>
  <si>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</si>
  <si>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</si>
  <si>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</si>
  <si>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</si>
  <si>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</si>
  <si>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</si>
  <si>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</si>
  <si>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</si>
  <si>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</si>
  <si>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</si>
  <si>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</si>
  <si>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</si>
  <si>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</si>
  <si>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</si>
  <si>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</si>
  <si>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</si>
  <si>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</si>
  <si>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</si>
  <si>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</si>
  <si>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</si>
  <si>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</si>
  <si>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</si>
  <si>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</si>
  <si>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</si>
  <si>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</si>
  <si>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</si>
  <si>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</si>
  <si>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</si>
  <si>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</si>
  <si>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</si>
  <si>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</si>
  <si>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</si>
  <si>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</si>
  <si>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</si>
  <si>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</si>
  <si>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</si>
  <si>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</si>
  <si>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</si>
  <si>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</si>
  <si>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</si>
  <si>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</si>
  <si>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</si>
  <si>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</si>
  <si>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</si>
  <si>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</si>
  <si>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</si>
  <si>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</si>
  <si>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</si>
  <si>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</si>
  <si>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</si>
  <si>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</si>
  <si>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</si>
  <si>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</si>
  <si>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</si>
  <si>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</si>
  <si>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</si>
  <si>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</si>
  <si>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</si>
  <si>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</si>
  <si>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</si>
  <si>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</si>
  <si>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</si>
  <si>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</si>
  <si>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</si>
  <si>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</si>
  <si>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</si>
  <si>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</si>
  <si>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</si>
  <si>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</si>
  <si>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</si>
  <si>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</si>
  <si>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</si>
  <si>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</si>
  <si>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</si>
  <si>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</si>
  <si>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</si>
  <si>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</si>
  <si>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</si>
  <si>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</si>
  <si>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</si>
  <si>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</si>
  <si>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</si>
  <si>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</si>
  <si>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</si>
  <si>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</si>
  <si>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</si>
  <si>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</si>
  <si>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</si>
  <si>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</si>
  <si>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</si>
  <si>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</si>
  <si>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</si>
  <si>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</si>
  <si>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</si>
  <si>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</si>
  <si>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</si>
  <si>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</si>
  <si>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</si>
  <si>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</si>
  <si>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</si>
  <si>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</si>
  <si>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</si>
  <si>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</si>
  <si>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</si>
  <si>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</si>
  <si>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</si>
  <si>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</si>
  <si>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</si>
  <si>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</si>
  <si>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</si>
  <si>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</si>
  <si>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</si>
  <si>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</si>
  <si>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</si>
  <si>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</si>
  <si>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</si>
  <si>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</si>
  <si>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</si>
  <si>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</si>
  <si>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</si>
  <si>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</si>
  <si>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</si>
  <si>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</si>
  <si>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</si>
  <si>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</si>
  <si>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</si>
  <si>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</si>
  <si>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</si>
  <si>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</si>
  <si>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</si>
  <si>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</si>
  <si>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</si>
  <si>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</si>
  <si>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</si>
  <si>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</si>
  <si>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</si>
  <si>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</si>
  <si>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</si>
  <si>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</si>
  <si>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</si>
  <si>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</si>
  <si>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</si>
  <si>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</si>
  <si>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</si>
  <si>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</si>
  <si>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</si>
  <si>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</si>
  <si>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</si>
  <si>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</si>
  <si>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</si>
  <si>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</si>
  <si>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</si>
  <si>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</si>
  <si>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</si>
  <si>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</si>
  <si>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</si>
  <si>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</si>
  <si>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</si>
  <si>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</si>
  <si>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</si>
  <si>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</si>
  <si>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</si>
  <si>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</si>
  <si>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</si>
  <si>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</si>
  <si>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</si>
  <si>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</si>
  <si>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</si>
  <si>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</si>
  <si>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</si>
  <si>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</si>
  <si>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</si>
  <si>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</si>
  <si>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</si>
  <si>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</si>
  <si>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</si>
  <si>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</si>
  <si>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</si>
  <si>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</si>
  <si>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</si>
  <si>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</si>
  <si>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</si>
  <si>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</si>
  <si>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</si>
  <si>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</si>
  <si>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</si>
  <si>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</si>
  <si>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</si>
  <si>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</si>
  <si>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</si>
  <si>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</si>
  <si>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</si>
  <si>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</si>
  <si>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</si>
  <si>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</si>
  <si>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</si>
  <si>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</si>
  <si>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</si>
  <si>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</si>
  <si>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</si>
  <si>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</si>
  <si>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</si>
  <si>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</si>
  <si>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</si>
  <si>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</si>
  <si>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</si>
  <si>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</si>
  <si>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</si>
  <si>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</si>
  <si>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</si>
  <si>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</si>
  <si>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</si>
  <si>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</si>
  <si>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</si>
  <si>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</si>
  <si>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</si>
  <si>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</si>
  <si>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</si>
  <si>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</si>
  <si>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</si>
  <si>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</si>
  <si>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</si>
  <si>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</si>
  <si>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</si>
  <si>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</si>
  <si>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</si>
  <si>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</si>
  <si>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</si>
  <si>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</si>
  <si>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</si>
  <si>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</si>
  <si>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</si>
  <si>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</si>
  <si>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</si>
  <si>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</si>
  <si>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</si>
  <si>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</si>
  <si>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</si>
  <si>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</si>
  <si>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</si>
  <si>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</si>
  <si>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</si>
  <si>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</si>
  <si>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</si>
  <si>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</si>
  <si>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</si>
  <si>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</si>
  <si>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</si>
  <si>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</si>
  <si>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</si>
  <si>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</si>
  <si>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</si>
  <si>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</si>
  <si>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</si>
  <si>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</si>
  <si>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</si>
  <si>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</si>
  <si>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</si>
  <si>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</si>
  <si>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</si>
  <si>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</si>
  <si>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</si>
  <si>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</si>
  <si>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</si>
  <si>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</si>
  <si>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</si>
  <si>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</si>
  <si>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</si>
  <si>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</si>
  <si>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</si>
  <si>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</si>
  <si>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</si>
  <si>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</si>
  <si>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</si>
  <si>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</si>
  <si>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</si>
  <si>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</si>
  <si>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</si>
  <si>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</si>
  <si>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</si>
  <si>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</si>
  <si>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</si>
  <si>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</si>
  <si>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</si>
  <si>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</si>
  <si>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</si>
  <si>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</si>
  <si>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</si>
  <si>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</si>
  <si>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</si>
  <si>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</si>
  <si>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</si>
  <si>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</si>
  <si>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</si>
  <si>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</si>
  <si>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</si>
  <si>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</si>
  <si>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</si>
  <si>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</si>
  <si>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</si>
  <si>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</si>
  <si>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</si>
  <si>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</si>
  <si>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</si>
  <si>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</si>
  <si>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</si>
  <si>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</si>
  <si>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</si>
  <si>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</si>
  <si>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</si>
  <si>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</si>
  <si>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</si>
  <si>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</si>
  <si>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</si>
  <si>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</si>
  <si>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</si>
  <si>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</si>
  <si>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</si>
  <si>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</si>
  <si>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</si>
  <si>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</si>
  <si>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</si>
  <si>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</si>
  <si>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</si>
  <si>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</si>
  <si>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</si>
  <si>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</si>
  <si>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</si>
  <si>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</si>
  <si>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</si>
  <si>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</si>
  <si>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</si>
  <si>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</si>
  <si>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</si>
  <si>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</si>
  <si>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</si>
  <si>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</si>
  <si>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</si>
  <si>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</si>
  <si>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</si>
  <si>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</si>
  <si>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</si>
  <si>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</si>
  <si>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</si>
  <si>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</si>
  <si>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</si>
  <si>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</si>
  <si>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</si>
  <si>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</si>
  <si>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</si>
  <si>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</si>
  <si>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</si>
  <si>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</si>
  <si>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</si>
  <si>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</si>
  <si>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</si>
  <si>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</si>
  <si>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</si>
  <si>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</si>
  <si>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</si>
  <si>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</si>
  <si>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</si>
  <si>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</si>
  <si>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</si>
  <si>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</si>
  <si>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</si>
  <si>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</si>
  <si>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</si>
  <si>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</si>
  <si>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</si>
  <si>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</si>
  <si>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</si>
  <si>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</si>
  <si>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</si>
  <si>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</si>
  <si>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</si>
  <si>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</si>
  <si>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</si>
  <si>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</si>
  <si>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</si>
  <si>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</si>
  <si>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</si>
  <si>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</si>
  <si>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</si>
  <si>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</si>
  <si>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</si>
  <si>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</si>
  <si>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</si>
  <si>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</si>
  <si>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</si>
  <si>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</si>
  <si>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</si>
  <si>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</si>
  <si>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</si>
  <si>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</si>
  <si>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</si>
  <si>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</si>
  <si>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</si>
  <si>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</si>
  <si>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</si>
  <si>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</si>
  <si>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</si>
  <si>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</si>
  <si>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</si>
  <si>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</si>
  <si>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</si>
  <si>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</si>
  <si>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</si>
  <si>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</si>
  <si>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</si>
  <si>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</si>
  <si>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</si>
  <si>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</si>
  <si>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</si>
  <si>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</si>
  <si>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</si>
  <si>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</si>
  <si>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</si>
  <si>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</si>
  <si>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</si>
  <si>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</si>
  <si>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</si>
  <si>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</si>
  <si>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</si>
  <si>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</si>
  <si>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</si>
  <si>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</si>
  <si>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</si>
  <si>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</si>
  <si>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</si>
  <si>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</si>
  <si>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</si>
  <si>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</si>
  <si>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</si>
  <si>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</si>
  <si>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</si>
  <si>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</si>
  <si>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</si>
  <si>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</si>
  <si>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</si>
  <si>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</si>
  <si>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</si>
  <si>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</si>
  <si>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</si>
  <si>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</si>
  <si>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</si>
  <si>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</si>
  <si>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</si>
  <si>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</si>
  <si>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</si>
  <si>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</si>
  <si>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</si>
  <si>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</si>
  <si>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</si>
  <si>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</si>
  <si>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</si>
  <si>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</si>
  <si>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</si>
  <si>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</si>
  <si>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</si>
  <si>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</si>
  <si>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</si>
  <si>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</si>
  <si>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</si>
  <si>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</si>
  <si>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</si>
  <si>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</si>
  <si>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</si>
  <si>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</si>
  <si>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</si>
  <si>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</si>
  <si>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</si>
  <si>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</si>
  <si>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</si>
  <si>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</si>
  <si>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</si>
  <si>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</si>
  <si>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</si>
  <si>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</si>
  <si>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</si>
  <si>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</si>
  <si>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</si>
  <si>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</si>
  <si>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</si>
  <si>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</si>
  <si>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</si>
  <si>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</si>
  <si>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</si>
  <si>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</si>
  <si>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</si>
  <si>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</si>
  <si>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</si>
  <si>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</si>
  <si>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</si>
  <si>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</si>
  <si>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</si>
  <si>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</si>
  <si>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</si>
  <si>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</si>
  <si>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</si>
  <si>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</si>
  <si>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</si>
  <si>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</si>
  <si>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</si>
  <si>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</si>
  <si>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</si>
  <si>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</si>
  <si>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</si>
  <si>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</si>
  <si>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</si>
  <si>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</si>
  <si>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</si>
  <si>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</si>
  <si>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</si>
  <si>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</si>
  <si>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</si>
  <si>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</si>
  <si>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</si>
  <si>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</si>
  <si>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</si>
  <si>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</si>
  <si>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</si>
  <si>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</si>
  <si>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</si>
  <si>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</si>
  <si>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</si>
  <si>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</si>
  <si>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</si>
  <si>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</si>
  <si>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</si>
  <si>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</si>
  <si>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</si>
  <si>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</si>
  <si>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</si>
  <si>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</si>
  <si>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</si>
  <si>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</si>
  <si>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</si>
  <si>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</si>
  <si>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</si>
  <si>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</si>
  <si>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</si>
  <si>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</si>
  <si>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</si>
  <si>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</si>
  <si>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</si>
  <si>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</si>
  <si>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</si>
  <si>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</si>
  <si>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</si>
  <si>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</si>
  <si>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</si>
  <si>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</si>
  <si>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</si>
  <si>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</si>
  <si>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</si>
  <si>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</si>
  <si>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</si>
  <si>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</si>
  <si>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</si>
  <si>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</si>
  <si>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</si>
  <si>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</si>
  <si>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</si>
  <si>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</si>
  <si>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</si>
  <si>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</si>
  <si>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</si>
  <si>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</si>
  <si>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</si>
  <si>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</si>
  <si>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</si>
  <si>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</si>
  <si>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</si>
  <si>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</si>
  <si>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</si>
  <si>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</si>
  <si>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</si>
  <si>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</si>
  <si>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</si>
  <si>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</si>
  <si>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</si>
  <si>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</si>
  <si>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</si>
  <si>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</si>
  <si>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</si>
  <si>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</si>
  <si>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</si>
  <si>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</si>
  <si>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</si>
  <si>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</si>
  <si>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</si>
  <si>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</si>
  <si>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</si>
  <si>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</si>
  <si>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</si>
  <si>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</si>
  <si>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</si>
  <si>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</si>
  <si>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</si>
  <si>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</si>
  <si>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</si>
  <si>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</si>
  <si>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</si>
  <si>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</si>
  <si>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</si>
  <si>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</si>
  <si>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</si>
  <si>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</si>
  <si>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</si>
  <si>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</si>
  <si>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</si>
  <si>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</si>
  <si>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</si>
  <si>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</si>
  <si>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</si>
  <si>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</si>
  <si>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</si>
  <si>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</si>
  <si>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</si>
  <si>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</si>
  <si>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</si>
  <si>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</si>
  <si>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</si>
  <si>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</si>
  <si>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</si>
  <si>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</si>
  <si>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</si>
  <si>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</si>
  <si>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</si>
  <si>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</si>
  <si>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</si>
  <si>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</si>
  <si>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</si>
  <si>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</si>
  <si>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</si>
  <si>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</si>
  <si>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</si>
  <si>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</si>
  <si>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</si>
  <si>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</si>
  <si>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</si>
  <si>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</si>
  <si>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</si>
  <si>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</si>
  <si>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</si>
  <si>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</si>
  <si>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</si>
  <si>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</si>
  <si>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</si>
  <si>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</si>
  <si>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</si>
  <si>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</si>
  <si>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</si>
  <si>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</si>
  <si>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</si>
  <si>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</si>
  <si>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</si>
  <si>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</si>
  <si>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</si>
  <si>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</si>
  <si>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</si>
  <si>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</si>
  <si>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</si>
  <si>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</si>
  <si>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</si>
  <si>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</si>
  <si>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</si>
  <si>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</si>
  <si>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</si>
  <si>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</si>
  <si>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</si>
  <si>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</si>
  <si>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</si>
  <si>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</si>
  <si>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</si>
  <si>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</si>
  <si>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</si>
  <si>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</si>
  <si>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</si>
  <si>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</si>
  <si>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</si>
  <si>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</si>
  <si>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</si>
  <si>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</si>
  <si>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</si>
  <si>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</si>
  <si>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</si>
  <si>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</si>
  <si>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</si>
  <si>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</si>
  <si>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</si>
  <si>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</si>
  <si>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</si>
  <si>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</si>
  <si>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</si>
  <si>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</si>
  <si>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</si>
  <si>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</si>
  <si>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</si>
  <si>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</si>
  <si>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</si>
  <si>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</si>
  <si>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</si>
  <si>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</si>
  <si>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</si>
  <si>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</si>
  <si>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</si>
  <si>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</si>
  <si>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</si>
  <si>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</si>
  <si>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</si>
  <si>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</si>
  <si>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</si>
  <si>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</si>
  <si>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</si>
  <si>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</si>
  <si>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</si>
  <si>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</si>
  <si>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</si>
  <si>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</si>
  <si>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</si>
  <si>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</si>
  <si>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</si>
  <si>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</si>
  <si>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</si>
  <si>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</si>
  <si>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</si>
  <si>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</si>
  <si>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</si>
  <si>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</si>
  <si>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</si>
  <si>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</si>
  <si>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</si>
  <si>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</si>
  <si>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</si>
  <si>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</si>
  <si>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</si>
  <si>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</si>
  <si>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</si>
  <si>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</si>
  <si>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</si>
  <si>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</si>
  <si>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</si>
  <si>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</si>
  <si>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</si>
  <si>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</si>
  <si>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</si>
  <si>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</si>
  <si>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</si>
  <si>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</si>
  <si>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</si>
  <si>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</si>
  <si>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</si>
  <si>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</si>
  <si>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</si>
  <si>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</si>
  <si>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</si>
  <si>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</si>
  <si>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</si>
  <si>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</si>
  <si>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</si>
  <si>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</si>
  <si>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</si>
  <si>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</si>
  <si>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</si>
  <si>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</si>
  <si>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</si>
  <si>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</si>
  <si>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</si>
  <si>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</si>
  <si>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</si>
  <si>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</si>
  <si>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</si>
  <si>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</si>
  <si>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</si>
  <si>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</si>
  <si>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</si>
  <si>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</si>
  <si>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</si>
  <si>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</si>
  <si>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</si>
  <si>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</si>
  <si>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</si>
  <si>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</si>
  <si>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</si>
  <si>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</si>
  <si>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</si>
  <si>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</si>
  <si>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</si>
  <si>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</si>
  <si>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</si>
  <si>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</si>
  <si>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</si>
  <si>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</si>
  <si>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</si>
  <si>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</si>
  <si>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</si>
  <si>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</si>
  <si>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</si>
  <si>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</si>
  <si>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</si>
  <si>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</si>
  <si>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</si>
  <si>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</si>
  <si>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</si>
  <si>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</si>
  <si>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</si>
  <si>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</si>
  <si>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</si>
  <si>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</si>
  <si>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</si>
  <si>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</si>
  <si>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</si>
  <si>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</si>
  <si>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</si>
  <si>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</si>
  <si>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</si>
  <si>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</si>
  <si>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</si>
  <si>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</si>
  <si>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</si>
  <si>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</si>
  <si>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</si>
  <si>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</si>
  <si>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</si>
  <si>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</si>
  <si>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</si>
  <si>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</si>
  <si>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</si>
  <si>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</si>
  <si>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</si>
  <si>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</si>
  <si>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</si>
  <si>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</si>
  <si>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</si>
  <si>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</si>
  <si>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</si>
  <si>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</si>
  <si>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</si>
  <si>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</si>
  <si>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</si>
  <si>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</si>
  <si>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</si>
  <si>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</si>
  <si>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</si>
  <si>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</si>
  <si>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</si>
  <si>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</si>
  <si>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</si>
  <si>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</si>
  <si>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</si>
  <si>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</si>
  <si>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</si>
  <si>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</si>
  <si>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</si>
  <si>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</si>
  <si>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</si>
  <si>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</si>
  <si>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</si>
  <si>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</si>
  <si>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</si>
  <si>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</si>
  <si>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</si>
  <si>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</si>
  <si>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</si>
  <si>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</si>
  <si>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</si>
  <si>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</si>
  <si>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</si>
  <si>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</si>
  <si>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</si>
  <si>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</si>
  <si>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</si>
  <si>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</si>
  <si>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</si>
  <si>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</si>
  <si>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</si>
  <si>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</si>
  <si>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</si>
  <si>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</si>
  <si>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</si>
  <si>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</si>
  <si>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</si>
  <si>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</si>
  <si>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</si>
  <si>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</si>
  <si>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</si>
  <si>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</si>
  <si>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</si>
  <si>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</si>
  <si>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</si>
  <si>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</si>
  <si>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</si>
  <si>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</si>
  <si>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</si>
  <si>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</si>
  <si>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</si>
  <si>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</si>
  <si>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</si>
  <si>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</si>
  <si>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</si>
  <si>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</si>
  <si>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</si>
  <si>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</si>
  <si>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</si>
  <si>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</si>
  <si>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</si>
  <si>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</si>
  <si>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</si>
  <si>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</si>
  <si>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</si>
  <si>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</si>
  <si>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</si>
  <si>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</si>
  <si>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</si>
  <si>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</si>
  <si>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</si>
  <si>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</si>
  <si>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</si>
  <si>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</si>
  <si>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</si>
  <si>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</si>
  <si>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</si>
  <si>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</si>
  <si>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</si>
  <si>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</si>
  <si>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</si>
  <si>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</si>
  <si>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</si>
  <si>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</si>
  <si>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</si>
  <si>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</si>
  <si>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</si>
  <si>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</si>
  <si>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</si>
  <si>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</si>
  <si>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</si>
  <si>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</si>
  <si>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</si>
  <si>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</si>
  <si>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</si>
  <si>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</si>
  <si>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</si>
  <si>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</si>
  <si>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</si>
  <si>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</si>
  <si>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</si>
  <si>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</si>
  <si>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</si>
  <si>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</si>
  <si>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</si>
  <si>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</si>
  <si>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</si>
  <si>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</si>
  <si>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</si>
  <si>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</si>
  <si>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</si>
  <si>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</si>
  <si>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</si>
  <si>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</si>
  <si>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</si>
  <si>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</si>
  <si>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</si>
  <si>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</si>
  <si>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</si>
  <si>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</si>
  <si>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</si>
  <si>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</si>
  <si>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</si>
  <si>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</si>
  <si>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</si>
  <si>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</si>
  <si>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</si>
  <si>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</si>
  <si>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</si>
  <si>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</si>
  <si>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</si>
  <si>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</si>
  <si>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</si>
  <si>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</si>
  <si>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</si>
  <si>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</si>
  <si>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</si>
  <si>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</si>
  <si>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</si>
  <si>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</si>
  <si>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</si>
  <si>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</si>
  <si>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</si>
  <si>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</si>
  <si>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</si>
  <si>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</si>
  <si>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</si>
  <si>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</si>
  <si>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</si>
  <si>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</si>
  <si>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</si>
  <si>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</si>
  <si>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</si>
  <si>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</si>
  <si>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</si>
  <si>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</si>
  <si>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</si>
  <si>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</si>
  <si>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</si>
  <si>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</si>
  <si>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</si>
  <si>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</si>
  <si>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</si>
  <si>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</si>
  <si>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</si>
  <si>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</si>
  <si>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</si>
  <si>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</si>
  <si>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</si>
  <si>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</si>
  <si>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</si>
  <si>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</si>
  <si>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</si>
  <si>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</si>
  <si>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</si>
  <si>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</si>
  <si>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</si>
  <si>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</si>
  <si>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</si>
  <si>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</si>
  <si>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</si>
  <si>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</si>
  <si>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</si>
  <si>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</si>
  <si>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</si>
  <si>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</si>
  <si>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</si>
  <si>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</si>
  <si>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</si>
  <si>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</si>
  <si>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</si>
  <si>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</si>
  <si>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</si>
  <si>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</si>
  <si>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</si>
  <si>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</si>
  <si>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</si>
  <si>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</si>
  <si>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</si>
  <si>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</si>
  <si>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</si>
  <si>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</si>
  <si>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</si>
  <si>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</si>
  <si>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</si>
  <si>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</si>
  <si>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</si>
  <si>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</si>
  <si>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</si>
  <si>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</si>
  <si>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</si>
  <si>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</si>
  <si>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</si>
  <si>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</si>
  <si>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</si>
  <si>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</si>
  <si>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</si>
  <si>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</si>
  <si>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</si>
  <si>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</si>
  <si>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</si>
  <si>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</si>
  <si>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</si>
  <si>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</si>
  <si>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</si>
  <si>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</si>
  <si>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</si>
  <si>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</si>
  <si>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</si>
  <si>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</si>
  <si>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</si>
  <si>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</si>
  <si>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</si>
  <si>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</si>
  <si>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</si>
  <si>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</si>
  <si>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</si>
  <si>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</si>
  <si>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</si>
  <si>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</si>
  <si>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</si>
  <si>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</si>
  <si>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</si>
  <si>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</si>
  <si>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</si>
  <si>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</si>
  <si>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</si>
  <si>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</si>
  <si>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</si>
  <si>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</si>
  <si>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</si>
  <si>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</si>
  <si>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</si>
  <si>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</si>
  <si>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</si>
  <si>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</si>
  <si>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</si>
  <si>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</si>
  <si>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</si>
  <si>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</si>
  <si>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</si>
  <si>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</si>
  <si>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</si>
  <si>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</si>
  <si>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</si>
  <si>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</si>
  <si>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</si>
  <si>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</si>
  <si>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</si>
  <si>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</si>
  <si>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</si>
  <si>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</si>
  <si>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</si>
  <si>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</si>
  <si>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</si>
  <si>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</si>
  <si>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</si>
  <si>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</si>
  <si>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</si>
  <si>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</si>
  <si>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</si>
  <si>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</si>
  <si>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</si>
  <si>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</si>
  <si>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</si>
  <si>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</si>
  <si>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</si>
  <si>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</si>
  <si>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</si>
  <si>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</si>
  <si>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</si>
  <si>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</si>
  <si>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</si>
  <si>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</si>
  <si>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</si>
  <si>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</si>
  <si>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</si>
  <si>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</si>
  <si>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</si>
  <si>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</si>
  <si>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</si>
  <si>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</si>
  <si>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</si>
  <si>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</si>
  <si>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</si>
  <si>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</si>
  <si>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</si>
  <si>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</si>
  <si>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</si>
  <si>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</si>
  <si>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</si>
  <si>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</si>
  <si>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</si>
  <si>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</si>
  <si>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</si>
  <si>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</si>
  <si>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</si>
  <si>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</si>
  <si>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</si>
  <si>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</si>
  <si>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</si>
  <si>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</si>
  <si>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</si>
  <si>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</si>
  <si>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</si>
  <si>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</si>
  <si>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</si>
  <si>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</si>
  <si>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</si>
  <si>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</si>
  <si>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</si>
  <si>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</si>
  <si>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</si>
  <si>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</si>
  <si>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</si>
  <si>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</si>
  <si>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</si>
  <si>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</si>
  <si>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</si>
  <si>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</si>
  <si>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</si>
  <si>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</si>
  <si>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</si>
  <si>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</si>
  <si>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</si>
  <si>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</si>
  <si>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</si>
  <si>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</si>
  <si>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</si>
  <si>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</si>
  <si>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</si>
  <si>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</si>
  <si>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</si>
  <si>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</si>
  <si>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</si>
  <si>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</si>
  <si>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</si>
  <si>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</si>
  <si>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</si>
  <si>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</si>
  <si>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</si>
  <si>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</si>
  <si>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</si>
  <si>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</si>
  <si>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</si>
  <si>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</si>
  <si>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</si>
  <si>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</si>
  <si>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</si>
  <si>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</si>
  <si>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</si>
  <si>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</si>
  <si>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</si>
  <si>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</si>
  <si>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</si>
  <si>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</si>
  <si>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</si>
  <si>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</si>
  <si>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</si>
  <si>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</si>
  <si>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</si>
  <si>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</si>
  <si>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</si>
  <si>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</si>
  <si>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</si>
  <si>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</si>
  <si>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</si>
  <si>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</si>
  <si>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</si>
  <si>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</si>
  <si>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</si>
  <si>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</si>
  <si>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</si>
  <si>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</si>
  <si>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</si>
  <si>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</si>
  <si>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</si>
  <si>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</si>
  <si>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</si>
  <si>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</si>
  <si>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</si>
  <si>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</si>
  <si>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</si>
  <si>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</si>
  <si>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</si>
  <si>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</si>
  <si>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</si>
  <si>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</si>
  <si>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</si>
  <si>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</si>
  <si>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</si>
  <si>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</si>
  <si>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</si>
  <si>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</si>
  <si>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</si>
  <si>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</si>
  <si>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</si>
  <si>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</si>
  <si>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</si>
  <si>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</si>
  <si>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</si>
  <si>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</si>
  <si>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</si>
  <si>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</si>
  <si>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</si>
  <si>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</si>
  <si>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</si>
  <si>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</si>
  <si>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</si>
  <si>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</si>
  <si>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</si>
  <si>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</si>
  <si>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</si>
  <si>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</si>
  <si>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</si>
  <si>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</si>
  <si>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</si>
  <si>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</si>
  <si>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</si>
  <si>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</si>
  <si>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</si>
  <si>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</si>
  <si>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</si>
  <si>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</si>
  <si>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</si>
  <si>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</si>
  <si>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</si>
  <si>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</si>
  <si>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</si>
  <si>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</si>
  <si>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</si>
  <si>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</si>
  <si>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</si>
  <si>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</si>
  <si>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</si>
  <si>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</si>
  <si>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</si>
  <si>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</si>
  <si>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</si>
  <si>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</si>
  <si>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</si>
  <si>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</si>
  <si>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</si>
  <si>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</si>
  <si>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</si>
  <si>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</si>
  <si>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</si>
  <si>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</si>
  <si>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</si>
  <si>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</si>
  <si>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</si>
  <si>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</si>
  <si>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</si>
  <si>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</si>
  <si>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</si>
  <si>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</si>
  <si>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</si>
  <si>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</si>
  <si>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</si>
  <si>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</si>
  <si>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</si>
  <si>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</si>
  <si>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</si>
  <si>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</si>
  <si>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</si>
  <si>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</si>
  <si>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</si>
  <si>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</si>
  <si>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</si>
  <si>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</si>
  <si>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</si>
  <si>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</si>
  <si>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</si>
  <si>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</si>
  <si>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</si>
  <si>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</si>
  <si>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</si>
  <si>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</si>
  <si>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</si>
  <si>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</si>
  <si>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</si>
  <si>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</si>
  <si>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</si>
  <si>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</si>
  <si>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</si>
  <si>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</si>
  <si>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</si>
  <si>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</si>
  <si>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</si>
  <si>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</si>
  <si>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</si>
  <si>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</si>
  <si>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</si>
  <si>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</si>
  <si>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</si>
  <si>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</si>
  <si>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</si>
  <si>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</si>
  <si>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</si>
  <si>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</si>
  <si>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</si>
  <si>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</si>
  <si>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</si>
  <si>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</si>
  <si>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</si>
  <si>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</si>
  <si>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</si>
  <si>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</si>
  <si>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</si>
  <si>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</si>
  <si>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</si>
  <si>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</si>
  <si>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</si>
  <si>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</si>
  <si>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</si>
  <si>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</si>
  <si>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</si>
  <si>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</si>
  <si>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</si>
  <si>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</si>
  <si>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</si>
  <si>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</si>
  <si>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</si>
  <si>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</si>
  <si>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</si>
  <si>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</si>
  <si>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</si>
  <si>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</si>
  <si>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</si>
  <si>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</si>
  <si>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</si>
  <si>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</si>
  <si>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</si>
  <si>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</si>
  <si>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</si>
  <si>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</si>
  <si>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</si>
  <si>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</si>
  <si>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</si>
  <si>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</si>
  <si>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</si>
  <si>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</si>
  <si>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</si>
  <si>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</si>
  <si>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</si>
  <si>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</si>
  <si>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</si>
  <si>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</si>
  <si>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</si>
  <si>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</si>
  <si>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</si>
  <si>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</si>
  <si>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</si>
  <si>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</si>
  <si>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</si>
  <si>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</si>
  <si>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</si>
  <si>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</si>
  <si>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</si>
  <si>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</si>
  <si>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</si>
  <si>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</si>
  <si>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</si>
  <si>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</si>
  <si>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</si>
  <si>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</si>
  <si>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</si>
  <si>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</si>
  <si>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</si>
  <si>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</si>
  <si>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</si>
  <si>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</si>
  <si>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</si>
  <si>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</si>
  <si>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</si>
  <si>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</si>
  <si>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</si>
  <si>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</si>
  <si>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</si>
  <si>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</si>
  <si>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</si>
  <si>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</si>
  <si>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</si>
  <si>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</si>
  <si>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</si>
  <si>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</si>
  <si>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</si>
  <si>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</si>
  <si>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</si>
  <si>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</si>
  <si>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</si>
  <si>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</si>
  <si>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</si>
  <si>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</si>
  <si>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</si>
  <si>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</si>
  <si>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</si>
  <si>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</si>
  <si>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</si>
  <si>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</si>
  <si>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</si>
  <si>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</si>
  <si>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</si>
  <si>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</si>
  <si>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</si>
  <si>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</si>
  <si>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</si>
  <si>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</si>
  <si>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</si>
  <si>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</si>
  <si>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</si>
  <si>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</si>
  <si>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</si>
  <si>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</si>
  <si>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</si>
  <si>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</si>
  <si>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</si>
  <si>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</si>
  <si>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</si>
  <si>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</si>
  <si>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</si>
  <si>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</si>
  <si>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</si>
  <si>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</si>
  <si>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</si>
  <si>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</si>
  <si>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</si>
  <si>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</si>
  <si>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</si>
  <si>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</si>
  <si>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</si>
  <si>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</si>
  <si>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</si>
  <si>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</si>
  <si>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</si>
  <si>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</si>
  <si>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</si>
  <si>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</si>
  <si>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</si>
  <si>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</si>
  <si>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</si>
  <si>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</si>
  <si>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</si>
  <si>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</si>
  <si>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</si>
  <si>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</si>
  <si>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</si>
  <si>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</si>
  <si>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</si>
  <si>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</si>
  <si>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</si>
  <si>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</si>
  <si>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</si>
  <si>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</si>
  <si>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</si>
  <si>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</si>
  <si>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</si>
  <si>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</si>
  <si>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</si>
  <si>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</si>
  <si>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</si>
  <si>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</si>
  <si>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</si>
  <si>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</si>
  <si>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</si>
  <si>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</si>
  <si>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</si>
  <si>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</si>
  <si>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</si>
  <si>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</si>
  <si>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</si>
  <si>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</si>
  <si>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</si>
  <si>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</si>
  <si>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</si>
  <si>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</si>
  <si>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</si>
  <si>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</si>
  <si>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</si>
  <si>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</si>
  <si>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</si>
  <si>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</si>
  <si>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</si>
  <si>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</si>
  <si>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</si>
  <si>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</si>
  <si>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</si>
  <si>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</si>
  <si>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</si>
  <si>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</si>
  <si>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</si>
  <si>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</si>
  <si>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</si>
  <si>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</si>
  <si>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</si>
  <si>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</si>
  <si>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</si>
  <si>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</si>
  <si>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</si>
  <si>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</si>
  <si>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</si>
  <si>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</si>
  <si>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</si>
  <si>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</si>
  <si>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</si>
  <si>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</si>
  <si>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</si>
  <si>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</si>
  <si>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</si>
  <si>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</si>
  <si>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</si>
  <si>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</si>
  <si>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</si>
  <si>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</si>
  <si>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</si>
  <si>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</si>
  <si>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</si>
  <si>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</si>
  <si>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</si>
  <si>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</si>
  <si>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</si>
  <si>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</si>
  <si>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</si>
  <si>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</si>
  <si>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</si>
  <si>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</si>
  <si>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</si>
  <si>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</si>
  <si>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</si>
  <si>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</si>
  <si>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</si>
  <si>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</si>
  <si>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</si>
  <si>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</si>
  <si>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</si>
  <si>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</si>
  <si>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</si>
  <si>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</si>
  <si>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</si>
  <si>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</si>
  <si>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</si>
  <si>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</si>
  <si>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</si>
  <si>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</si>
  <si>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</si>
  <si>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</si>
  <si>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</si>
  <si>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</si>
  <si>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</si>
  <si>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</si>
  <si>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</si>
  <si>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</si>
  <si>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</si>
  <si>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</si>
  <si>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</si>
  <si>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</si>
  <si>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</si>
  <si>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</si>
  <si>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</si>
  <si>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</si>
  <si>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</si>
  <si>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</si>
  <si>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</si>
  <si>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</si>
  <si>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</si>
  <si>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</si>
  <si>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</si>
  <si>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</si>
  <si>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</si>
  <si>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</si>
  <si>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</si>
  <si>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</si>
  <si>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</si>
  <si>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</si>
  <si>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</si>
  <si>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</si>
  <si>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</si>
  <si>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</si>
  <si>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</si>
  <si>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</si>
  <si>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</si>
  <si>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</si>
  <si>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</si>
  <si>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</si>
  <si>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</si>
  <si>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</si>
  <si>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</si>
  <si>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</si>
  <si>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</si>
  <si>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</si>
  <si>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</si>
  <si>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</si>
  <si>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</si>
  <si>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</si>
  <si>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</si>
  <si>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</si>
  <si>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</si>
  <si>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</si>
  <si>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</si>
  <si>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</si>
  <si>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</si>
  <si>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</si>
  <si>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</si>
  <si>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</si>
  <si>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</si>
  <si>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</si>
  <si>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</si>
  <si>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</si>
  <si>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</si>
  <si>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</si>
  <si>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</si>
  <si>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</si>
  <si>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</si>
  <si>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</si>
  <si>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</si>
  <si>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</si>
  <si>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</si>
  <si>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</si>
  <si>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</si>
  <si>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</si>
  <si>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</si>
  <si>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</si>
  <si>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</si>
  <si>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</si>
  <si>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</si>
  <si>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</si>
  <si>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</si>
  <si>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</si>
  <si>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</si>
  <si>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</si>
  <si>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</si>
  <si>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</si>
  <si>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</si>
  <si>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</si>
  <si>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</si>
  <si>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</si>
  <si>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</si>
  <si>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</si>
  <si>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</si>
  <si>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</si>
  <si>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</si>
  <si>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</si>
  <si>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</si>
  <si>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</si>
  <si>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</si>
  <si>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</si>
  <si>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</si>
  <si>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</si>
  <si>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</si>
  <si>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</si>
  <si>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</si>
  <si>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</si>
  <si>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</si>
  <si>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</si>
  <si>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</si>
  <si>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</si>
  <si>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</si>
  <si>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</si>
  <si>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</si>
  <si>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</si>
  <si>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</si>
  <si>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</si>
  <si>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</si>
  <si>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</si>
  <si>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</si>
  <si>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</si>
  <si>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</si>
  <si>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</si>
  <si>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</si>
  <si>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</si>
  <si>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</si>
  <si>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</si>
  <si>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</si>
  <si>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</si>
  <si>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</si>
  <si>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</si>
  <si>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</si>
  <si>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</si>
  <si>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</si>
  <si>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</si>
  <si>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</si>
  <si>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</si>
  <si>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</si>
  <si>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</si>
  <si>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</si>
  <si>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</si>
  <si>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</si>
  <si>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</si>
  <si>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</si>
  <si>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</si>
  <si>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</si>
  <si>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</si>
  <si>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</si>
  <si>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</si>
  <si>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</si>
  <si>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</si>
  <si>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</si>
  <si>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</si>
  <si>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</si>
  <si>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</si>
  <si>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</si>
  <si>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</si>
  <si>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</si>
  <si>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</si>
  <si>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</si>
  <si>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</si>
  <si>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</si>
  <si>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</si>
  <si>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</si>
  <si>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</si>
  <si>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</si>
  <si>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</si>
  <si>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</si>
  <si>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</si>
  <si>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</si>
  <si>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</si>
  <si>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</si>
  <si>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</si>
  <si>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</si>
  <si>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</si>
  <si>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</si>
  <si>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</si>
  <si>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</si>
  <si>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</si>
  <si>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</si>
  <si>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</si>
  <si>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</si>
  <si>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</si>
  <si>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</si>
  <si>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</si>
  <si>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</si>
  <si>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</si>
  <si>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</si>
  <si>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</si>
  <si>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</si>
  <si>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</si>
  <si>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</si>
  <si>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</si>
  <si>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</si>
  <si>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</si>
  <si>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</si>
  <si>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</si>
  <si>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</si>
  <si>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</si>
  <si>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</si>
  <si>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</si>
  <si>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</si>
  <si>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</si>
  <si>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</si>
  <si>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</si>
  <si>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</si>
  <si>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</si>
  <si>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</si>
  <si>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</si>
  <si>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</si>
  <si>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</si>
  <si>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</si>
  <si>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</si>
  <si>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</si>
  <si>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</si>
  <si>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</si>
  <si>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</si>
  <si>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</si>
  <si>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</si>
  <si>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</si>
  <si>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</si>
  <si>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</si>
  <si>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</si>
  <si>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</si>
  <si>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</si>
  <si>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</si>
  <si>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</si>
  <si>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</si>
  <si>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</si>
  <si>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</si>
  <si>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</si>
  <si>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</si>
  <si>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</si>
  <si>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</si>
  <si>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</si>
  <si>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</si>
  <si>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</si>
  <si>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</si>
  <si>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</si>
  <si>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</si>
  <si>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</si>
  <si>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</si>
  <si>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</si>
  <si>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</si>
  <si>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</si>
  <si>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</si>
  <si>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</si>
  <si>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</si>
  <si>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</si>
  <si>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</si>
  <si>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</si>
  <si>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</si>
  <si>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</si>
  <si>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</si>
  <si>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</si>
  <si>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</si>
  <si>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</si>
  <si>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</si>
  <si>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</si>
  <si>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</si>
  <si>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</si>
  <si>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</si>
  <si>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</si>
  <si>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</si>
  <si>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</si>
  <si>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</si>
  <si>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</si>
  <si>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</si>
  <si>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</si>
  <si>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</si>
  <si>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</si>
  <si>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</si>
  <si>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</si>
  <si>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</si>
  <si>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</si>
  <si>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</si>
  <si>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</si>
  <si>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</si>
  <si>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</si>
  <si>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</si>
  <si>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</si>
  <si>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</si>
  <si>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</si>
  <si>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</si>
  <si>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</si>
  <si>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</si>
  <si>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</si>
  <si>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</si>
  <si>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</si>
  <si>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</si>
  <si>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</si>
  <si>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</si>
  <si>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</si>
  <si>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</si>
  <si>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</si>
  <si>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</si>
  <si>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</si>
  <si>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</si>
  <si>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</si>
  <si>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</si>
  <si>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</si>
  <si>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</si>
  <si>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</si>
  <si>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</si>
  <si>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</si>
  <si>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</si>
  <si>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</si>
  <si>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</si>
  <si>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</si>
  <si>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ETA  35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</si>
  <si>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</si>
  <si>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</si>
  <si>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</si>
  <si>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</si>
  <si>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</si>
  <si>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</si>
  <si>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</si>
  <si>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</si>
  <si>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</si>
  <si>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</si>
  <si>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</si>
  <si>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</si>
  <si>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</si>
  <si>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</si>
  <si>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35 mins</t>
  </si>
  <si>
    <t>PCM-20251006-00001028</t>
  </si>
  <si>
    <t>Payment issue // saudi coordinator engaged  to check</t>
  </si>
  <si>
    <t>PCM-20251006-00001106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</si>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</sst>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23" fillId="0" borderId="11"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0" totalsRowShown="0" headerRowDxfId="64" dataDxfId="63" headerRowBorderDxfId="61" tableBorderDxfId="62">
  <autoFilter ref="A1:L12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5" totalsRowShown="0" headerRowDxfId="15" dataDxfId="14" headerRowBorderDxfId="12" tableBorderDxfId="13">
  <autoFilter ref="A1:L2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273.56592893518246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45936.514354861109</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45936.514354861109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45936.514354861109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45936.514354861109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45936.514354861109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45936.514354861109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45936.514354861109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45936.514354861109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45936.514354861109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45936.514354861109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45936.514354861109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45936.514354861109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45936.514354861109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45936.514354861109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45936.514354861109</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45936.514354513885</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45936.514354513885</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45936.514354513885</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45936.514354513885</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45936.514354513885</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45936.514354513885</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45936.514354513885</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45936.514354513885</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45936.514354513885</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45936.514354513885</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45936.514354513885</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45936.514354513885</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45936.514354513885</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45936.514354513885</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45936.514354513885</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45936.514354513885</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45936.514354513885</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45936.514354513885</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45936.514354513885</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45936.514354513885</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45936.514354513885</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45936.514354513885</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45936.514354513885</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45936.514354513885</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45936.514354513885</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45936.514354513885</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45936.514354513885</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45936.514354513885</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45936.514354513885</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45936.514354513885</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45936.514354513885</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45936.514354513885</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45936.514354513885</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45936.514354513885</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45936.514354513885</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45936.514354513885</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45936.514354513885</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45936.514354513885</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45936.514354513885</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45936.514354513885</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45936.514354513885</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45936.514354513885</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45936.514354513885</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45936.514354513885</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45936.514354513885</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45936.514354513885</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45936.514354513885</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45936.514354513885</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45936.514354513885</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45936.514354513885</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45936.514354513885</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45936.514354513885</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45936.514354513885</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45936.514354513885</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45936.514354513885</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45936.514354513885</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45936.514354513885</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45936.514354513885</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45936.514354513885</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45936.514354513885</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45936.514354513885</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45936.514354513885</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45936.514354513885</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45936.514354513885</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45936.514354513885</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45936.514354513885</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45936.514354513885</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45936.514354513885</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45936.514354513885</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45936.514354513885</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45936.514354513885</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45936.514354513885</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45936.514354513885</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45936.514354513885</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45936.514354513885</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45936.514354513885</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45936.514354513885</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45936.514354513885</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45936.514354513885</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45936.514354513885</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45936.514354513885</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45936.514354513885</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45936.514354513885</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45936.514354513885</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45936.514354513885</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45936.514354513885</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129.78727152777719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111.51451689814712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3.5546643513953313E-2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45936.514354513885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45936.514354513885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45936.514354513885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45936.514354513885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45936.514354513885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45936.514354513885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45936.514354513885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45936.514354513885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45936.514354513885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45936.514354513885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45936.514354513885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45936.514354513885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45936.514354513885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45936.514354513885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45936.514354513885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45936.514354513885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45936.514354513885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45936.514354513885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45936.514354513885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45936.514354513885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45936.514354513885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45936.514354513885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45936.514354513885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45936.514354513885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45936.514354513885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45936.514354513885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45936.514354513885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45936.514354513885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45936.514354513885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45936.514354513885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45936.514354513885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45936.514354513885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45936.514354513885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45936.514354513885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45936.514354513885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45936.514354513885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45936.514354513885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45936.514354513885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45936.514354513885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45936.514354513885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45936.514354513885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45936.514354513885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45936.514354513885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45936.514354513885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45936.514354513885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45936.514354513885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45936.514354513885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45936.514354513885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45936.514354513885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45936.514354513885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45936.514354513885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45936.514354513885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45936.514354513885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45936.514354513885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45936.514354513885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45936.514354513885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45936.514354513885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45936.514354513885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45936.514354513885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45936.514354513885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45936.514354513885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45936.514354513885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45936.514354513885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45936.514354513885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45936.514354513885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45936.514354513885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45936.514354513885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45936.514354513885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45936.514354513885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45936.514354513885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45936.514354513885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45936.514354513885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45936.514354513885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45936.514354513885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45936.514354513885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45936.514354513885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45936.514354513885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45936.514354513885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45936.514354513885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45936.514354513885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45936.514354513885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45936.514354513885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45936.514354513885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45936.514354513885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45936.514354513885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45936.514354513885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45936.514354513885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45936.514354513885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45936.514354513885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45936.514354513885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45936.514354513885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45936.514354513885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45936.514354513885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45936.514354513885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45936.514354513885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45936.514354513885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45936.514354513885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45936.514354513885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45936.514354513885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45936.514354513885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45936.514354513885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45936.514354513885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45936.514354513885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45936.514354513885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45936.514354513885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45936.514354513885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45936.514354513885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45936.514354513885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45936.514354513885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45936.514354513885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45936.514354513885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45936.514354513885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45936.514354513885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45936.514354513885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45936.514354513885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45936.514354513885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45936.514354513885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45936.514354513885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45936.514354513885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45936.514354513885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45936.514354513885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45936.514354513885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45936.514354513885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45936.514354513885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45936.514354513885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45936.514354513885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45936.514354513885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45936.514354513885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45936.514354513885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45936.514354513885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45936.514354513885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45936.514354513885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45936.514354513885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45936.514354513885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45936.514354513885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45936.514354513885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45936.514354513885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45936.514354513885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45936.514354513885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45936.514354513885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45936.514354513885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45936.514354513885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45936.514354513885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45936.514354513885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45936.514354513885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45936.514354513885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45936.514354513885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45936.514354513885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45936.514354513885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45936.514354513885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45936.514354513885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45936.514354513885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45936.514354513885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45936.514354513885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45936.514354513885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45936.514354513885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45936.514354513885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45936.514354513885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45936.514354513885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45936.514354513885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45936.514354513885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45936.514354513885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45936.514354513885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45936.514354513885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45936.514354513885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45936.514354513885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45936.514354513885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45936.514354513885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45936.514354513885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45936.514354513885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45936.514354513885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45936.514354513885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45936.514354513885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45936.514354513885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45936.514354513885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45936.514354513885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45936.514354513885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45936.514354513885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45936.514354513885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45936.514354513885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45936.514354513885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45936.514354513885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45936.514354513885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45936.514354513885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45936.514354513885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45936.514354513885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45936.514354513885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45936.514354513885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45936.514354513885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45936.514354513885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45936.514354513885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45936.514354513885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45936.514354513885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45936.514354513885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45936.514354513885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45936.514354513885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45936.514354513885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45936.514354513885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45936.514354513885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45936.514354513885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45936.514354513885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45936.514354513885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45936.514354513885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45936.514354513885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45936.514354513885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45936.514354513885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45936.514354513885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45936.514354513885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45936.514354513885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45936.514354513885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45936.514354513885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45936.514354513885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45936.514354513885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45936.514354513885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45936.514354513885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45936.514354513885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45936.514354513885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45936.514354513885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45936.514354513885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45936.514354513885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45936.514354513885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45936.514354513885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45936.514354513885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45936.514354513885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45936.514354513885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45936.514354513885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45936.514354513885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45936.514354513885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45936.514354513885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45936.514354513885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45936.514354513885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45936.514354513885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45936.514354513885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45936.514354513885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45936.514354513885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45936.514354513885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45936.514354513885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45936.514354513885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45936.514354513885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45936.514354513885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45936.514354513885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45936.514354513885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45936.514354513885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45936.514354513885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45936.514354513885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45936.514354513885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45936.514354513885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45936.514354513885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45936.514354513885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45936.514354513885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45936.514354513885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45936.514354513885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45936.514354513885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45936.514354513885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45936.514354513885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45936.514354513885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45936.514354513885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0"/>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3" ca="1" si="0">IFERROR(NOW()-F2,"-")</f>
        <v>45936.514354861109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45936.514354861109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45936.514354861109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45936.514354861109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45936.514354861109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45936.514354861109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45936.514354861109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45936.514354861109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45936.514354861109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45936.514354861109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45936.514354861109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45936.514354861109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45936.514354861109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45936.514354861109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45936.514354861109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45936.514354861109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45936.514354861109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45936.514354861109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45936.514354861109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45936.514354861109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45936.514354861109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45936.514354861109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45936.514354861109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45936.514354861109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45936.514354861109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45936.514354861109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45936.514354861109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45936.514354861109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45936.514354861109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45936.514354861109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45936.514354861109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45936.514354861109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45936.514354861109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45936.514354861109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45936.514354861109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45936.514354861109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45936.514354861109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45936.514354861109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45936.514354861109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45936.514354861109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45936.514354861109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45936.514354861109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ref="G44:G107" ca="1" si="1">IFERROR(NOW()-F44,"-")</f>
        <v>45936.514354861109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45936.514354861109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45936.514354861109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45936.514354861109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45936.514354861109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45936.514354861109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45936.514354861109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45936.514354861109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45936.514354861109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45936.514354861109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45936.514354861109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45936.514354861109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45936.514354861109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45936.514354861109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45936.514354861109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45936.514354861109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45936.514354861109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45936.514354861109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45936.514354861109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45936.514354861109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45936.514354861109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45936.514354861109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45936.514354861109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45936.514354861109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45936.514354861109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45936.514354861109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45936.514354861109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45936.514354861109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45936.514354861109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45936.514354861109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45936.514354861109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45936.514354861109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45936.514354861109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45936.514354861109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45936.514354861109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45936.514354861109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45936.514354861109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45936.514354861109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45936.514354861109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45936.514354861109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45936.514354861109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45936.514354861109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45936.514354861109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45936.514354861109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45936.514354861109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45936.514354861109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45936.514354861109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45936.514354861109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45936.514354861109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45936.514354861109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45936.514354861109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45936.514354861109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45936.514354861109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45936.514354861109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45936.514354861109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45936.514354861109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45936.514354861109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45936.514354861109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45936.514354861109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45936.514354861109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45936.514354861109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45936.514354861109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45936.514354861109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45936.514354861109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ref="G108:G171" ca="1" si="2">IFERROR(NOW()-F108,"-")</f>
        <v>45936.514354861109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45936.514354861109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45936.514354861109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45936.514354861109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45936.514354861109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45936.514354861109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45936.514354861109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45936.514354861109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45936.514354861109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45936.514354861109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45936.514354861109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45936.514354861109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45936.514354861109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45936.514354861109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45936.514354861109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45936.514354861109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45936.514354861109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45936.514354861109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45936.514354861109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45936.514354861109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45936.514354861109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45936.514354861109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45936.514354861109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45936.514354861109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45936.514354861109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45936.514354861109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45936.514354861109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45936.514354861109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45936.514354861109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45936.514354861109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45936.514354861109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45936.514354861109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45936.514354861109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45936.514354861109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45936.514354861109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45936.514354861109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45936.514354861109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45936.514354861109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45936.514354861109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45936.514354861109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45936.514354861109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45936.514354861109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45936.514354861109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45936.514354861109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45936.514354861109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45936.514354861109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45936.514354861109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45936.514354861109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45936.514354861109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45936.514354861109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45936.514354861109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45936.514354861109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45936.514354861109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45936.514354861109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45936.514354861109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45936.514354861109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45936.514354861109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45936.514354861109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45936.514354861109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45936.514354861109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45936.514354861109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45936.514354861109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45936.514354861109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45936.514354861109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ref="G172:G235" ca="1" si="3">IFERROR(NOW()-F172,"-")</f>
        <v>45936.514354861109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45936.514354861109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45936.514354861109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45936.514354861109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45936.514354861109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45936.514354861109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45936.514354861109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45936.514354861109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45936.514354861109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45936.514354861109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45936.514354861109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45936.514354861109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45936.514354861109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45936.514354861109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45936.514354861109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45936.514354861109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45936.514354861109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45936.514354861109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45936.514354861109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45936.514354861109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45936.514354861109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45936.514354861109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45936.514354861109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45936.514354861109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45936.514354861109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45936.514354861109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45936.514354861109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45936.514354861109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45936.514354861109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45936.514354861109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45936.514354861109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45936.514354861109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45936.514354861109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45936.514354861109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45936.514354861109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45936.514354861109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45936.514354861109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45936.514354861109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45936.514354861109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45936.514354861109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45936.514354861109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45936.514354861109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45936.514354861109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45936.514354861109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45936.514354861109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45936.514354861109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45936.514354861109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45936.514354861109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45936.514354861109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45936.514354861109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45936.514354861109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45936.514354861109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45936.514354861109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45936.514354861109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45936.514354861109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45936.514354861109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45936.514354861109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45936.514354861109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45936.514354861109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45936.514354861109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45936.514354861109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45936.514354861109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45936.514354861109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45936.514354861109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ref="G236:G299" ca="1" si="4">IFERROR(NOW()-F236,"-")</f>
        <v>45936.514354861109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45936.514354861109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45936.514354861109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45936.514354861109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45936.514354861109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45936.514354861109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45936.514354861109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45936.514354861109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45936.514354861109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45936.514354861109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45936.514354861109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45936.514354861109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45936.514354861109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45936.514354861109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45936.514354861109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45936.514354861109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45936.514354861109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45936.514354861109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45936.514354861109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45936.514354861109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45936.514354861109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45936.514354861109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45936.514354861109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45936.514354861109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45936.514354861109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45936.514354861109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45936.514354861109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45936.514354861109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45936.514354861109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45936.514354861109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45936.514354861109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45936.514354861109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45936.514354861109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45936.514354861109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45936.514354861109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45936.514354861109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45936.514354861109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45936.514354861109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45936.514354861109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45936.514354861109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45936.514354861109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45936.514354861109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45936.514354861109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45936.514354861109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45936.514354861109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45936.514354861109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45936.514354861109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45936.514354861109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45936.514354861109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45936.514354861109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45936.514354861109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45936.514354861109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45936.514354861109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45936.514354861109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45936.514354861109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45936.514354861109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45936.514354861109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45936.514354861109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45936.514354861109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45936.514354861109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45936.514354861109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45936.514354861109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45936.514354861109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45936.514354861109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ref="G300:G363" ca="1" si="5">IFERROR(NOW()-F300,"-")</f>
        <v>45936.514354861109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45936.514354861109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45936.514354861109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45936.514354861109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45936.514354861109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45936.514354861109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45936.514354861109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45936.514354861109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45936.514354861109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45936.514354861109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45936.514354861109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45936.514354861109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45936.514354861109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45936.514354861109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45936.514354861109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45936.514354861109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45936.514354861109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45936.514354861109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45936.514354861109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45936.514354861109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45936.514354861109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45936.514354861109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45936.514354861109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45936.514354861109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45936.514354861109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45936.514354861109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45936.514354861109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45936.514354861109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45936.514354861109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45936.514354861109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45936.514354861109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45936.514354861109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45936.514354861109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45936.514354861109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45936.514354861109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45936.514354861109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45936.514354861109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45936.514354861109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45936.514354861109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45936.514354861109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45936.514354861109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45936.514354861109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45936.514354861109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45936.514354861109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45936.514354861109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45936.514354861109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45936.514354861109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45936.514354861109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45936.514354861109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45936.514354861109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45936.514354861109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45936.514354861109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45936.514354861109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45936.514354861109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45936.514354861109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45936.514354861109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45936.514354861109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45936.514354861109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45936.514354861109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45936.514354861109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45936.514354861109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45936.514354861109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45936.514354861109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45936.514354861109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ref="G364:G427" ca="1" si="6">IFERROR(NOW()-F364,"-")</f>
        <v>45936.514354861109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45936.514354861109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45936.514354861109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45936.514354861109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45936.514354861109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45936.514354861109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45936.514354861109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45936.514354861109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45936.514354861109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45936.514354861109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45936.514354861109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45936.514354861109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45936.514354861109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45936.514354861109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45936.514354861109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45936.514354861109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45936.514354861109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45936.514354861109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45936.514354861109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45936.514354861109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45936.514354861109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45936.514354861109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45936.514354861109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45936.514354861109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45936.514354861109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45936.514354861109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45936.514354861109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45936.514354861109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45936.514354861109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45936.514354861109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45936.514354861109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45936.514354861109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45936.514354861109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45936.514354861109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45936.514354861109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45936.514354861109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45936.514354861109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45936.514354861109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45936.514354861109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45936.514354861109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45936.514354861109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45936.514354861109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45936.514354861109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45936.514354861109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45936.514354861109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45936.514354861109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45936.514354861109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45936.514354861109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45936.514354861109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45936.514354861109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45936.514354861109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45936.514354861109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45936.514354861109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45936.514354861109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45936.514354861109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45936.514354861109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45936.514354861109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45936.514354861109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45936.514354861109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45936.514354861109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45936.514354861109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45936.514354861109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45936.514354861109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45936.514354861109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ref="G428:G491" ca="1" si="7">IFERROR(NOW()-F428,"-")</f>
        <v>45936.514354861109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45936.514354861109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45936.514354861109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45936.514354861109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45936.514354861109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45936.514354861109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45936.514354861109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45936.514354861109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45936.514354861109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45936.514354861109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45936.514354861109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45936.514354861109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45936.514354861109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45936.514354861109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45936.514354861109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45936.514354861109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45936.514354861109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45936.514354861109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45936.514354861109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45936.514354861109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45936.514354861109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45936.514354861109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45936.514354861109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45936.514354861109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45936.514354861109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45936.514354861109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45936.514354861109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45936.514354861109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45936.514354861109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45936.514354861109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45936.514354861109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45936.514354861109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45936.514354861109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45936.514354861109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45936.514354861109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45936.514354861109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45936.514354861109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45936.514354861109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45936.514354861109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45936.514354861109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45936.514354861109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45936.514354861109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45936.514354861109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45936.514354861109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45936.514354861109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45936.514354861109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45936.514354861109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45936.514354861109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45936.514354861109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45936.514354861109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45936.514354861109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45936.514354861109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45936.514354861109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45936.514354861109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45936.514354861109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45936.514354861109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45936.514354861109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45936.514354861109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45936.514354861109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45936.514354861109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45936.514354861109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45936.514354861109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45936.514354861109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45936.514354861109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ref="G492:G555" ca="1" si="8">IFERROR(NOW()-F492,"-")</f>
        <v>45936.514354861109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45936.514354861109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45936.514354861109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45936.514354861109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45936.514354861109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45936.514354861109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45936.514354861109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45936.514354861109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45936.514354861109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45936.514354861109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45936.514354861109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45936.514354861109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45936.514354861109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45936.514354861109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45936.514354861109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45936.514354861109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45936.514354861109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45936.514354861109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45936.514354861109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45936.514354861109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45936.514354861109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45936.514354861109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45936.514354861109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45936.514354861109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45936.514354861109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45936.514354861109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45936.514354861109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45936.514354861109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45936.514354861109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45936.514354861109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45936.514354861109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45936.514354861109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45936.514354861109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45936.514354861109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45936.514354861109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45936.514354861109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45936.514354861109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45936.514354861109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45936.514354861109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45936.514354861109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45936.514354861109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45936.514354861109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45936.514354861109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45936.514354861109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45936.514354861109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45936.514354861109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45936.514354861109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45936.514354861109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45936.514354861109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45936.514354861109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45936.514354861109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45936.514354861109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45936.514354861109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45936.514354861109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45936.514354861109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45936.514354861109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45936.514354861109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45936.514354861109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45936.514354861109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45936.514354861109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45936.514354861109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45936.514354861109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45936.514354861109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45936.514354861109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ref="G556:G619" ca="1" si="9">IFERROR(NOW()-F556,"-")</f>
        <v>45936.514354861109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45936.514354861109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45936.514354861109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45936.514354861109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45936.514354861109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45936.514354861109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45936.514354861109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45936.514354861109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45936.514354861109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45936.514354861109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45936.514354861109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45936.514354861109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45936.514354861109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45936.514354861109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45936.514354861109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45936.514354861109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45936.514354861109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45936.514354861109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45936.514354861109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45936.514354861109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45936.514354861109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45936.514354861109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45936.514354861109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45936.514354861109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45936.514354861109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45936.514354861109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45936.514354861109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45936.514354861109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45936.514354861109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45936.514354861109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45936.514354861109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45936.514354861109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45936.514354861109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45936.514354861109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45936.514354861109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45936.514354861109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45936.514354861109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45936.514354861109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45936.514354861109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45936.514354861109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45936.514354861109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45936.514354861109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45936.514354861109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45936.514354861109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45936.514354861109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45936.514354861109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45936.514354861109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45936.514354861109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45936.514354861109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45936.514354861109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45936.514354861109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45936.514354861109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45936.514354861109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45936.514354861109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45936.514354861109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45936.514354861109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45936.514354861109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45936.514354861109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45936.514354861109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45936.514354861109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45936.514354861109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45936.514354861109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45936.514354861109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45936.514354861109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ref="G620:G683" ca="1" si="10">IFERROR(NOW()-F620,"-")</f>
        <v>45936.514354861109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45936.514354861109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45936.514354861109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45936.514354861109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45936.514354861109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45936.514354861109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45936.514354861109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45936.514354861109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45936.514354861109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45936.514354861109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45936.514354861109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45936.514354861109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45936.514354861109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45936.514354861109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45936.514354861109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45936.514354861109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45936.514354861109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45936.514354861109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45936.514354861109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45936.514354861109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45936.514354861109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45936.514354861109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45936.514354861109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45936.514354861109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45936.514354861109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45936.514354861109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45936.514354861109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45936.514354861109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45936.514354861109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45936.514354861109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45936.514354861109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45936.514354861109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45936.514354861109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45936.514354861109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45936.514354861109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45936.514354861109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45936.514354861109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45936.514354861109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45936.514354861109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45936.514354861109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45936.514354861109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45936.514354861109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45936.514354861109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45936.514354861109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45936.514354861109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45936.514354861109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45936.514354861109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45936.514354861109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45936.514354861109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45936.514354861109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45936.514354861109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45936.514354861109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45936.514354861109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45936.514354861109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45936.514354861109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45936.514354861109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45936.514354861109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45936.514354861109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45936.514354861109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45936.514354861109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45936.514354861109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45936.514354861109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45936.514354861109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45936.514354861109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ref="G684:G747" ca="1" si="11">IFERROR(NOW()-F684,"-")</f>
        <v>45936.514354861109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45936.514354861109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45936.514354861109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45936.514354861109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45936.514354861109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45936.514354861109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45936.514354861109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45936.514354861109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45936.514354861109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45936.514354861109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45936.514354861109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45936.514354861109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45936.514354861109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45936.514354861109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45936.514354861109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45936.514354861109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45936.514354861109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45936.514354861109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45936.514354861109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45936.514354861109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45936.514354861109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45936.514354861109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45936.514354861109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45936.514354861109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45936.514354861109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45936.514354861109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45936.514354861109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45936.514354861109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45936.514354861109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45936.514354861109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45936.514354861109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45936.514354861109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45936.514354861109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45936.514354861109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45936.514354861109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45936.514354861109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45936.514354861109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45936.514354861109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45936.514354861109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45936.514354861109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45936.514354861109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45936.514354861109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45936.514354861109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45936.514354861109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45936.514354861109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45936.514354861109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45936.514354861109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45936.514354861109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45936.514354861109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45936.514354861109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45936.514354861109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45936.514354861109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45936.514354861109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45936.514354861109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45936.514354861109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45936.514354861109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45936.514354861109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45936.514354861109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45936.514354861109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45936.514354861109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45936.514354861109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45936.514354861109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45936.514354861109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45936.514354861109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ref="G748:G811" ca="1" si="12">IFERROR(NOW()-F748,"-")</f>
        <v>45936.514354861109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45936.514354861109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45936.514354861109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45936.514354861109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45936.514354861109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45936.514354861109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45936.514354861109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45936.514354861109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45936.514354861109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45936.514354861109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45936.514354861109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45936.514354861109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45936.514354861109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45936.514354861109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45936.514354861109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45936.514354861109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45936.514354861109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45936.514354861109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45936.514354861109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45936.514354861109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45936.514354861109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45936.514354861109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45936.514354861109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45936.514354861109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45936.514354861109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45936.514354861109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45936.514354861109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45936.514354861109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45936.514354861109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45936.514354861109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45936.514354861109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45936.514354861109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45936.514354861109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45936.514354861109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45936.514354861109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45936.514354861109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45936.514354861109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45936.514354861109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45936.514354861109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45936.514354861109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45936.514354861109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45936.514354861109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45936.514354861109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45936.514354861109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45936.514354861109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45936.514354861109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45936.514354861109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45936.514354861109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45936.514354861109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45936.514354861109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45936.514354861109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45936.514354861109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45936.514354861109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45936.514354861109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45936.514354861109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45936.514354861109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45936.514354861109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45936.514354861109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45936.514354861109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45936.514354861109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45936.514354861109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45936.514354861109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45936.514354861109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45936.514354861109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ref="G812:G875" ca="1" si="13">IFERROR(NOW()-F812,"-")</f>
        <v>45936.514354861109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45936.514354861109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45936.514354861109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45936.514354861109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45936.514354861109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45936.514354861109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45936.514354861109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45936.514354861109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45936.514354861109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45936.514354861109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45936.514354861109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45936.514354861109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45936.514354861109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45936.514354861109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45936.514354861109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45936.514354861109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45936.514354861109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45936.514354861109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45936.514354861109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45936.514354861109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45936.514354861109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45936.514354861109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45936.514354861109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45936.514354861109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45936.514354861109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45936.514354861109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45936.514354861109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45936.514354861109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45936.514354861109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45936.514354861109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45936.514354861109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45936.514354861109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45936.514354861109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45936.514354861109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45936.514354861109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45936.514354861109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45936.514354861109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45936.514354861109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45936.514354861109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45936.514354861109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45936.514354861109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45936.514354861109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45936.514354861109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45936.514354861109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45936.514354861109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45936.514354861109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45936.514354861109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45936.514354861109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45936.514354861109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45936.514354861109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45936.514354861109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45936.514354861109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45936.514354861109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45936.514354861109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45936.514354861109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45936.514354861109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45936.514354861109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45936.514354861109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45936.514354861109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45936.514354861109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45936.514354861109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45936.514354861109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45936.514354861109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45936.514354861109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ref="G876:G939" ca="1" si="14">IFERROR(NOW()-F876,"-")</f>
        <v>45936.514354861109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45936.514354861109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45936.514354861109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45936.514354861109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45936.514354861109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45936.514354861109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45936.514354861109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45936.514354861109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45936.514354861109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45936.514354861109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45936.514354861109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45936.514354861109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45936.514354861109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45936.514354861109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45936.514354861109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45936.514354861109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45936.514354861109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45936.514354861109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45936.514354861109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45936.514354861109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45936.514354861109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45936.514354861109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45936.514354861109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45936.514354861109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45936.514354861109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45936.514354861109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45936.514354861109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45936.514354861109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45936.514354861109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45936.514354861109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45936.514354861109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45936.514354861109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45936.514354861109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45936.514354861109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45936.514354861109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45936.514354861109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45936.514354861109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45936.514354861109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45936.514354861109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45936.514354861109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45936.514354861109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45936.514354861109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45936.514354861109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45936.514354861109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45936.514354861109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45936.514354861109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45936.514354861109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45936.514354861109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45936.514354861109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45936.514354861109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45936.514354861109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45936.514354861109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45936.514354861109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45936.514354861109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45936.514354861109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45936.514354861109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45936.514354861109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45936.514354861109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45936.514354861109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45936.514354861109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45936.514354861109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45936.514354861109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45936.514354861109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45936.514354861109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ref="G940:G1003" ca="1" si="15">IFERROR(NOW()-F940,"-")</f>
        <v>45936.514354861109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45936.514354861109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45936.514354861109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45936.514354861109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45936.514354861109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45936.514354861109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45936.514354861109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45936.514354861109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45936.514354861109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45936.514354861109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45936.514354861109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45936.514354861109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45936.514354861109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45936.514354861109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45936.514354861109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45936.514354861109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45936.514354861109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45936.514354861109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45936.514354861109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45936.514354861109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45936.514354861109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45936.514354861109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45936.514354861109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45936.514354861109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45936.514354861109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45936.514354861109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45936.514354861109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45936.514354861109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45936.514354861109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45936.514354861109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45936.514354861109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45936.514354861109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45936.514354861109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45936.514354861109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45936.514354861109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45936.514354861109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45936.514354861109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45936.514354861109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45936.514354861109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45936.514354861109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45936.514354861109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45936.514354861109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45936.514354861109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45936.514354861109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45936.514354861109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45936.514354861109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45936.514354861109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45936.514354861109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45936.514354861109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45936.514354861109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45936.514354861109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45936.514354861109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45936.514354861109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45936.514354861109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45936.514354861109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45936.514354861109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45936.514354861109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45936.514354861109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45936.514354861109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45936.514354861109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45936.514354861109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45936.514354861109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45936.514354861109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45936.514354861109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ref="G1004:G1067" ca="1" si="16">IFERROR(NOW()-F1004,"-")</f>
        <v>45936.514354861109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45936.514354861109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45936.514354861109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45936.514354861109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45936.514354861109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45936.514354861109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45936.514354861109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45936.514354861109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45936.514354861109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45936.514354861109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45936.514354861109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45936.514354861109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45936.514354861109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45936.514354861109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45936.514354861109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45936.514354861109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45936.514354861109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45936.514354861109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45936.514354861109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45936.514354861109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45936.514354861109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45936.514354861109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45936.514354861109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45936.514354861109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45936.514354861109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45936.514354861109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45936.514354861109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45936.514354861109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45936.514354861109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45936.514354861109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45936.514354861109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45936.514354861109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45936.514354861109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45936.514354861109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45936.514354861109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45936.514354861109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45936.514354861109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45936.514354861109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45936.514354861109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45936.514354861109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45936.514354861109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45936.514354861109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45936.514354861109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45936.514354861109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45936.514354861109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45936.514354861109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45936.514354861109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45936.514354861109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45936.514354861109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45936.514354861109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45936.514354861109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45936.514354861109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45936.514354861109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45936.514354861109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45936.514354861109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45936.514354861109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45936.514354861109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45936.514354861109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45936.514354861109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45936.514354861109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45936.514354861109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45936.514354861109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45936.514354861109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45936.514354861109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ref="G1068:G1131" ca="1" si="17">IFERROR(NOW()-F1068,"-")</f>
        <v>45936.514354861109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45936.514354861109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45936.514354861109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45936.514354861109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45936.514354861109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45936.514354861109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45936.514354861109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45936.514354861109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45936.514354861109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45936.514354861109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45936.514354861109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45936.514354861109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45936.514354861109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45936.514354861109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45936.514354861109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45936.514354861109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45936.514354861109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45936.514354861109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45936.514354861109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45936.514354861109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45936.514354861109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45936.514354861109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45936.514354861109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45936.514354861109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45936.514354861109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45936.514354861109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45936.514354861109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45936.514354861109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45936.514354861109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45936.514354861109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45936.514354861109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45936.514354861109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45936.514354861109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45936.514354861109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45936.514354861109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45936.514354861109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45936.514354861109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45936.514354861109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45936.514354861109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45936.514354861109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45936.514354861109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45936.514354861109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45936.514354861109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45936.514354861109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45936.514354861109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45936.514354861109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45936.514354861109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45936.514354861109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45936.514354861109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45936.514354861109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45936.514354861109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45936.514354861109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45936.514354861109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45936.514354861109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45936.514354861109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45936.514354861109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45936.514354861109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45936.514354861109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45936.514354861109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45936.514354861109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45936.514354861109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45936.514354861109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45936.514354861109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45936.514354861109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ref="G1132:G1195" ca="1" si="18">IFERROR(NOW()-F1132,"-")</f>
        <v>45936.514354861109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45936.514354861109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45936.514354861109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45936.514354861109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45936.514354861109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45936.514354861109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45936.514354861109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45936.514354861109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45936.514354861109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45936.514354861109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45936.514354861109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45936.514354861109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45936.514354861109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45936.514354861109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45936.514354861109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45936.514354861109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45936.514354861109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45936.514354861109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45936.514354861109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45936.514354861109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45936.514354861109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45936.514354861109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45936.514354861109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45936.514354861109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45936.514354861109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45936.514354861109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45936.514354861109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45936.514354861109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45936.514354861109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45936.514354861109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45936.514354861109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45936.514354861109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45936.514354861109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45936.514354861109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45936.514354861109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45936.514354861109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45936.514354861109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45936.514354861109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45936.514354861109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45936.514354861109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45936.514354861109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45936.514354861109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45936.514354861109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45936.514354861109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45936.514354861109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45936.514354861109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45936.514354861109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45936.514354861109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45936.514354861109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45936.514354861109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45936.514354861109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45936.514354861109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45936.514354861109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45936.514354861109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45936.514354861109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45936.514354861109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45936.514354861109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45936.514354861109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45936.514354861109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45936.514354861109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45936.514354861109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45936.514354861109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45936.514354861109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45936.514354861109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ref="G1196:G1210" ca="1" si="19">IFERROR(NOW()-F1196,"-")</f>
        <v>45936.514354861109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45936.514354861109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45936.514354861109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45936.514354861109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45936.514354861109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45936.514354861109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45936.514354861109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45936.514354861109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45936.514354861109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45936.514354861109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45936.514354861109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45936.514354861109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45936.514354861109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45936.514354861109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45936.514354861109</v>
      </c>
      <c r="H1210" s="22"/>
      <c r="I1210" s="19" t="str">
        <f>IFERROR(VLOOKUP(D1210,DB!A:F,6,0),"")</f>
        <v/>
      </c>
      <c r="J1210" s="18" t="str">
        <f>IFERROR(VLOOKUP(D1210,DB!A:G,7,0),"")</f>
        <v/>
      </c>
      <c r="K1210" s="50"/>
      <c r="L1210" s="23" t="str">
        <f>IFERROR(VLOOKUP(D1210,DB!A:I,9,0),"")</f>
        <v/>
      </c>
    </row>
  </sheetData>
  <dataValidations count="2">
    <dataValidation allowBlank="1" showInputMessage="1" showErrorMessage="1" sqref="E1" xr:uid="{5914219A-CB83-432D-936A-CC0CB6F3982A}"/>
    <dataValidation type="list" allowBlank="1" showInputMessage="1" showErrorMessage="1" sqref="E2:E12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233.03363726851239</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1.3574100694386289</v>
      </c>
      <c r="H3" s="113">
        <v>45935.07104166667</v>
      </c>
      <c r="I3" s="110" t="str">
        <f>IFERROR(VLOOKUP(D3,DB!A:F,6,0),"")</f>
        <v>Generator-SG</v>
      </c>
      <c r="J3" s="110" t="str">
        <f>IFERROR(VLOOKUP(D3,DB!A:G,7,0),"")</f>
        <v>Good</v>
      </c>
      <c r="K3" s="115" t="s">
        <v>39055</v>
      </c>
      <c r="L3" s="107" t="str">
        <f>IFERROR(VLOOKUP(D3,DB!A:I,9,0),"")</f>
        <v>Latis</v>
      </c>
    </row>
    <row r="4" spans="1:16" ht="15" customHeight="1">
      <c r="A4" s="140"/>
      <c r="B4" s="141" t="str">
        <f>IFERROR(VLOOKUP(D4,DB!A:K,11,0),"")</f>
        <v/>
      </c>
      <c r="C4" s="142"/>
      <c r="D4" s="143"/>
      <c r="E4" s="144"/>
      <c r="F4" s="145"/>
      <c r="G4" s="146">
        <f ca="1">IFERROR(NOW()-F4,"")</f>
        <v>45936.514354513885</v>
      </c>
      <c r="H4" s="145"/>
      <c r="I4" s="141" t="str">
        <f>IFERROR(VLOOKUP(D4,DB!A:F,6,0),"")</f>
        <v/>
      </c>
      <c r="J4" s="141" t="str">
        <f>IFERROR(VLOOKUP(D4,DB!A:G,7,0),"")</f>
        <v/>
      </c>
      <c r="K4" s="148"/>
      <c r="L4" s="149" t="str">
        <f>IFERROR(VLOOKUP(D4,DB!A:I,9,0),"")</f>
        <v/>
      </c>
    </row>
    <row r="5" spans="1:16" ht="15" customHeight="1">
      <c r="A5" s="140"/>
      <c r="B5" s="141" t="str">
        <f>IFERROR(VLOOKUP(D5,DB!A:K,11,0),"")</f>
        <v/>
      </c>
      <c r="C5" s="142"/>
      <c r="D5" s="143"/>
      <c r="E5" s="144"/>
      <c r="F5" s="145"/>
      <c r="G5" s="146">
        <f ca="1">IFERROR(NOW()-F5,"")</f>
        <v>45936.514354513885</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45936.514354513885</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45936.514354513885</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45936.514354513885</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45936.514354513885</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45936.514354513885</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45936.514354513885</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45936.514354513885</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45936.514354513885</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45936.514354513885</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45936.514354513885</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45936.514354513885</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45936.514354513885</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45936.514354513885</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45936.514354513885</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45936.514354513885</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45936.514354513885</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45936.514354513885</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45936.514354513885</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45936.514354513885</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45936.514354513885</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45936.514354513885</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45936.514354513885</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45936.514354513885</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45936.514354513885</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45936.514354513885</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45936.514354513885</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45936.514354513885</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45936.514354513885</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45936.514354513885</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45936.514354513885</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45936.514354513885</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45936.514354513885</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45936.514354513885</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45936.514354513885</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45936.514354513885</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45936.514354513885</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45936.514354513885</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45936.514354513885</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45936.514354513885</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45936.514354513885</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45936.514354513885</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45936.514354513885</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45936.514354513885</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45936.514354513885</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45936.514354513885</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45936.514354513885</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45936.514354513885</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45936.514354513885</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45936.514354513885</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45936.514354513885</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45936.514354513885</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45936.514354513885</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45936.514354513885</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45936.514354513885</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45936.514354513885</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45936.514354513885</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45936.514354513885</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45936.514354513885</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45936.514354513885</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45936.514354513885</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45936.514354513885</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45936.514354513885</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45936.514354513885</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45936.514354513885</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45936.514354513885</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45936.514354513885</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45936.514354513885</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45936.514354513885</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45936.514354513885</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45936.514354513885</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45936.514354513885</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45936.514354513885</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45936.514354513885</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45936.514354513885</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45936.514354513885</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45936.514354513885</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45936.514354513885</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45936.514354513885</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45936.514354513885</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45936.514354513885</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45936.514354513885</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45936.514354513885</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45936.514354513885</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45936.514354513885</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45936.514354513885</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45936.514354513885</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45936.514354513885</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45936.514354513885</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45936.514354513885</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45936.514354513885</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45936.514354513885</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45936.514354513885</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45936.514354513885</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45936.514354513885</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45936.514354513885</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45936.514354513885</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45936.514354513885</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45936.514354513885</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45936.514354513885</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45936.514354513885</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45936.514354513885</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45936.514354513885</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45936.514354513885</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45936.514354513885</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45936.514354513885</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45936.514354513885</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45936.514354513885</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45936.514354513885</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45936.514354513885</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45936.514354513885</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45936.514354513885</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45936.514354513885</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45936.514354513885</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45936.514354513885</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45936.514354513885</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45936.514354513885</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45936.514354513885</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45936.514354513885</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45936.514354513885</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45936.514354513885</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45936.514354513885</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45936.514354513885</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45936.514354513885</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45936.514354513885</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45936.514354513885</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45936.514354513885</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45936.514354513885</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45936.514354513885</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45936.514354513885</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45936.514354513885</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45936.514354513885</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45936.514354513885</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45936.514354513885</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45936.514354513885</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45936.514354513885</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45936.514354513885</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45936.514354513885</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45936.514354513885</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45936.514354513885</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45936.514354513885</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45936.514354513885</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45936.514354513885</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45936.514354513885</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45936.514354513885</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45936.514354513885</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45936.514354513885</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45936.514354513885</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45936.514354513885</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45936.514354513885</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45936.514354513885</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45936.514354513885</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45936.514354513885</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45936.514354513885</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45936.514354513885</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45936.514354513885</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45936.514354513885</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45936.514354513885</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45936.514354513885</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45936.514354513885</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45936.514354513885</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45936.514354513885</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45936.514354513885</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45936.514354513885</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45936.514354513885</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45936.514354513885</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45936.514354513885</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45936.514354513885</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45936.514354513885</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45936.514354513885</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45936.514354513885</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45936.514354513885</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45936.514354513885</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45936.514354513885</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45936.514354513885</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45936.514354513885</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45936.514354513885</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45936.514354513885</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45936.514354513885</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45936.514354513885</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45936.514354513885</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45936.514354513885</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45936.514354513885</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45936.514354513885</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45936.514354513885</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45936.514354513885</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45936.514354513885</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45936.514354513885</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45936.514354513885</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45936.514354513885</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45936.514354513885</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45936.514354513885</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45936.514354513885</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45936.514354513885</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45936.514354513885</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45936.514354513885</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45936.514354513885</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45936.514354513885</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45936.514354513885</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45936.514354513885</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45936.514354513885</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45936.514354513885</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45936.514354513885</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45936.514354513885</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45936.514354513885</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45936.514354513885</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45936.514354513885</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45936.514354513885</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45936.514354513885</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45936.514354513885</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45936.514354513885</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45936.514354513885</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45936.514354513885</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45936.514354513885</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45936.514354513885</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45936.514354513885</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45936.514354513885</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45936.514354513885</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45936.514354513885</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45936.514354513885</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45936.514354513885</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45936.514354513885</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45936.514354513885</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45936.514354513885</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45936.514354513885</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45936.514354513885</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45936.514354513885</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45936.514354513885</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45936.514354513885</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45936.514354513885</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45936.514354513885</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45936.514354513885</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45936.514354513885</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45936.514354513885</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45936.514354513885</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45936.514354513885</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45936.514354513885</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45936.514354513885</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45936.514354513885</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45936.514354513885</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45936.514354513885</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45936.514354513885</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45936.514354513885</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45936.514354513885</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45936.514354513885</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45936.514354513885</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45936.514354513885</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45936.514354513885</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45936.514354513885</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45936.514354513885</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45936.514354513885</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45936.514354513885</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45936.514354513885</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45936.514354513885</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45936.514354513885</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45936.514354513885</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45936.514354513885</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45936.514354513885</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45936.514354513885</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45936.514354513885</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45936.514354513885</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45936.514354513885</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45936.514354513885</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45936.514354513885</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45936.514354513885</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45936.514354513885</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45936.514354513885</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45936.514354513885</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45936.514354513885</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45936.514354513885</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45936.514354513885</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45936.514354513885</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45936.514354513885</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45936.514354513885</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45936.514354513885</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45936.514354513885</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45936.514354513885</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45936.514354513885</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45936.514354513885</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45936.514354513885</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45936.514354513885</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45936.514354513885</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45936.514354513885</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45936.514354513885</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45936.514354513885</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45936.514354513885</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45936.514354513885</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45936.514354513885</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45936.514354513885</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45936.514354513885</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45936.514354513885</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45936.514354513885</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45936.514354513885</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45936.514354513885</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45936.514354513885</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45936.514354513885</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45936.514354513885</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45936.514354513885</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45936.514354513885</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45936.514354513885</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45936.514354513885</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45936.514354513885</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45936.514354513885</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45936.514354513885</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45936.514354513885</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45936.514354513885</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45936.514354513885</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45936.514354513885</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45936.514354513885</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45936.514354513885</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45936.514354513885</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45936.514354513885</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45936.514354513885</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45936.514354513885</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45936.514354513885</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45936.514354513885</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45936.514354513885</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45936.514354513885</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45936.514354513885</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45936.514354513885</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45936.514354513885</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45936.514354513885</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45936.514354513885</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45936.514354513885</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45936.514354513885</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45936.514354513885</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45936.514354513885</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45936.514354513885</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45936.514354513885</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45936.514354513885</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45936.514354513885</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45936.514354513885</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45936.514354513885</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45936.514354513885</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45936.514354513885</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45936.514354513885</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45936.514354513885</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45936.514354513885</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45936.514354513885</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45936.514354513885</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45936.514354513885</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45936.514354513885</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45936.514354513885</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45936.514354513885</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45936.514354513885</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45936.514354513885</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45936.514354513885</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45936.514354513885</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45936.514354513885</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45936.514354513885</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45936.514354513885</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45936.514354513885</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45936.514354513885</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45936.514354513885</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45936.514354513885</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45936.514354513885</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45936.514354513885</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45936.514354513885</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45936.514354513885</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45936.514354513885</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45936.514354513885</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45936.514354513885</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45936.514354513885</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45936.514354513885</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45936.514354513885</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45936.514354513885</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45936.514354513885</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45936.514354513885</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45936.514354513885</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45936.514354513885</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45936.514354513885</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45936.514354513885</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45936.514354513885</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45936.514354513885</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45936.514354513885</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45936.514354513885</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45936.514354513885</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45936.514354513885</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45936.514354513885</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45936.514354513885</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45936.514354513885</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45936.514354513885</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45936.514354513885</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45936.514354513885</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45936.514354513885</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45936.514354513885</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45936.514354513885</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45936.514354513885</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45936.514354513885</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45936.514354513885</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45936.514354513885</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45936.514354513885</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45936.514354513885</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45936.514354513885</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45936.514354513885</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45936.514354513885</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45936.514354513885</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45936.514354513885</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45936.514354513885</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45936.514354513885</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45936.514354513885</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45936.514354513885</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45936.514354513885</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45936.514354513885</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45936.514354513885</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45936.514354513885</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45936.514354513885</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45936.514354513885</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45936.514354513885</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45936.514354513885</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45936.514354513885</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45936.514354513885</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45936.514354513885</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45936.514354513885</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45936.514354513885</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45936.514354513885</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45936.514354513885</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45936.514354513885</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45936.514354513885</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45936.514354513885</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45936.514354513885</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45936.514354513885</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45936.514354513885</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45936.514354513885</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45936.514354513885</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45936.514354513885</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45936.514354513885</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45936.514354513885</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45936.514354513885</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45936.514354513885</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45936.514354513885</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45936.514354513885</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45936.514354513885</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45936.514354513885</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45936.514354513885</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45936.514354513885</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45936.514354513885</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45936.514354513885</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45936.514354513885</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45936.514354513885</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45936.514354513885</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45936.514354513885</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45936.514354513885</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45936.514354513885</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45936.514354513885</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45936.514354513885</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45936.514354513885</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45936.514354513885</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45936.514354513885</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45936.514354513885</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45936.514354513885</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45936.514354513885</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45936.514354513885</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45936.514354513885</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45936.514354513885</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45936.514354513885</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45936.514354513885</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45936.514354513885</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45936.514354513885</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45936.514354513885</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45936.514354513885</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45936.514354513885</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45936.514354513885</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45936.514354513885</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45936.514354513885</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45936.514354513885</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45936.514354513885</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45936.514354513885</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45936.514354513885</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45936.514354513885</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45936.514354513885</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45936.514354513885</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45936.514354513885</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45936.514354513885</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45936.514354513885</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45936.514354513885</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45936.514354513885</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45936.514354513885</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45936.514354513885</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45936.514354513885</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45936.514354513885</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45936.514354513885</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45936.514354513885</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45936.514354513885</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45936.514354513885</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45936.514354513885</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45936.514354513885</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45936.514354513885</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45936.514354513885</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45936.514354513885</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44.682294675920275</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10.32547754629195</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45936.514354861109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45936.514354861109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45936.514354861109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45936.514354861109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45936.514354861109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45936.514354861109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45936.514354861109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45936.514354861109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45936.514354861109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45936.514354861109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45936.514354861109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45936.514354861109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45936.514354861109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45936.514354861109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45936.514354861109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45936.514354861109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45936.514354861109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45936.514354861109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45936.514354861109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45936.514354861109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45936.514354861109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45936.514354861109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45936.514354861109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45936.514354861109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45936.514354861109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45936.514354861109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45936.514354861109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45936.514354861109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45936.514354861109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45936.514354861109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45936.514354861109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45936.514354861109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45936.514354861109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45936.514354861109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45936.514354861109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45936.514354861109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45936.514354861109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45936.514354861109</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45936.514354861109</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45936.514354861109</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45936.514354861109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45936.514354861109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45936.514354861109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45936.514354861109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45936.514354861109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45936.514354861109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45936.514354861109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45936.514354861109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45936.514354861109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45936.514354861109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45936.514354861109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45936.514354861109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45936.514354861109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45936.514354861109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45936.514354861109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45936.514354861109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45936.514354861109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45936.514354861109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45936.514354861109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45936.514354861109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45936.514354861109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45936.514354861109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45936.514354861109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45936.514354861109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45936.514354861109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45936.514354861109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45936.514354861109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45936.514354861109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45936.514354861109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45936.514354861109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45936.514354861109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45936.514354861109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45936.514354861109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45936.514354861109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45936.514354861109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45936.514354861109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45936.514354861109</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45936.514354861109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45936.514354861109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45936.514354861109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45936.514354861109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45936.514354861109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45936.514354861109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45936.514354861109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45936.514354861109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45936.514354861109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45936.514354861109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45936.514354861109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45936.514354861109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45936.514354861109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45936.514354861109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45936.514354861109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45936.514354861109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45936.514354861109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45936.514354861109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45936.514354861109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45936.514354861109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45936.514354861109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45936.514354861109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45936.514354861109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45936.514354861109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45936.514354861109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45936.514354861109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45936.514354861109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45936.514354861109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45936.514354861109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45936.514354861109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45936.514354861109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45936.514354861109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45936.514354861109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45936.514354861109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45936.514354861109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45936.514354861109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45936.514354861109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45936.514354861109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45936.514354861109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45936.514354861109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45936.514354861109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45936.514354861109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45936.514354861109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45936.514354861109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45936.514354861109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45936.514354861109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45936.514354861109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45936.514354861109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45936.514354861109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45936.514354861109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45936.514354861109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45936.514354861109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45936.514354861109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45936.514354861109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45936.514354861109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45936.514354861109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45936.514354861109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45936.514354861109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45936.514354861109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45936.514354861109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45936.514354861109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45936.514354861109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45936.514354861109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45936.514354861109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45936.514354861109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45936.514354861109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45936.514354861109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45936.514354861109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45936.514354861109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45936.514354861109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45936.514354861109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45936.514354861109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45936.514354861109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45936.514354861109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45936.514354861109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45936.514354861109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45936.514354861109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45936.514354861109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45936.514354861109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45936.514354861109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45936.514354861109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45936.514354861109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45936.514354861109</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45936.514354861109</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5"/>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9.741507291662856</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45936.514354861109</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2.6333822916640202</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1.572109143511625</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45936.514354861109</v>
      </c>
      <c r="H6" s="124">
        <v>45936.427731481483</v>
      </c>
      <c r="I6" s="120" t="str">
        <f>IFERROR(VLOOKUP(D6,DB!A:F,6,0),"")</f>
        <v>SCECO</v>
      </c>
      <c r="J6" s="119" t="str">
        <f>IFERROR(VLOOKUP(D6,DB!A:G,7,0),"")</f>
        <v xml:space="preserve">Weak </v>
      </c>
      <c r="K6" s="125" t="s">
        <v>39066</v>
      </c>
      <c r="L6" s="126" t="str">
        <f>IFERROR(VLOOKUP(D6,DB!A:I,9,0),"")</f>
        <v>Latis</v>
      </c>
    </row>
    <row r="7" spans="1:16383" ht="31.5" customHeight="1">
      <c r="A7" s="121" t="s">
        <v>39067</v>
      </c>
      <c r="B7" s="120" t="str">
        <f>IFERROR(VLOOKUP(D7,DB!A:K,11,0),"")</f>
        <v>R6</v>
      </c>
      <c r="C7" s="122">
        <v>1</v>
      </c>
      <c r="D7" s="120" t="s">
        <v>37492</v>
      </c>
      <c r="E7" s="123" t="s">
        <v>38964</v>
      </c>
      <c r="F7" s="124">
        <v>45936.475243055553</v>
      </c>
      <c r="G7" s="89">
        <f ca="1">IFERROR(NOW()-F7,"-")</f>
        <v>3.9111805555876344E-2</v>
      </c>
      <c r="H7" s="124">
        <v>45936.469317129631</v>
      </c>
      <c r="I7" s="120" t="str">
        <f>IFERROR(VLOOKUP(D7,DB!A:F,6,0),"")</f>
        <v>SCECO</v>
      </c>
      <c r="J7" s="119" t="str">
        <f>IFERROR(VLOOKUP(D7,DB!A:G,7,0),"")</f>
        <v>Dead</v>
      </c>
      <c r="K7" s="125" t="s">
        <v>39068</v>
      </c>
      <c r="L7" s="126" t="str">
        <f>IFERROR(VLOOKUP(D7,DB!A:I,9,0),"")</f>
        <v>Latis</v>
      </c>
    </row>
    <row r="8" spans="1:16383" ht="31.5" customHeight="1">
      <c r="A8" s="121" t="s">
        <v>39069</v>
      </c>
      <c r="B8" s="120" t="str">
        <f>IFERROR(VLOOKUP(D8,DB!A:K,11,0),"")</f>
        <v>R6</v>
      </c>
      <c r="C8" s="122">
        <v>2</v>
      </c>
      <c r="D8" s="120" t="s">
        <v>35247</v>
      </c>
      <c r="E8" s="123" t="s">
        <v>38964</v>
      </c>
      <c r="F8" s="166">
        <v>45936.498611111114</v>
      </c>
      <c r="G8" s="89">
        <f ca="1">IFERROR(NOW()-F8,"-")</f>
        <v>1.5743749994726386E-2</v>
      </c>
      <c r="H8" s="124">
        <v>45936.492696759262</v>
      </c>
      <c r="I8" s="120" t="str">
        <f>IFERROR(VLOOKUP(D8,DB!A:F,6,0),"")</f>
        <v>SCECO</v>
      </c>
      <c r="J8" s="119" t="str">
        <f>IFERROR(VLOOKUP(D8,DB!A:G,7,0),"")</f>
        <v>Vandalized</v>
      </c>
      <c r="K8" s="125" t="s">
        <v>39070</v>
      </c>
      <c r="L8" s="126" t="str">
        <f>IFERROR(VLOOKUP(D8,DB!A:I,9,0),"")</f>
        <v>Latis</v>
      </c>
    </row>
    <row r="9" spans="1:16383" ht="31.5" customHeight="1">
      <c r="A9" s="121"/>
      <c r="B9" s="120" t="str">
        <f>IFERROR(VLOOKUP(D9,DB!A:K,11,0),"")</f>
        <v/>
      </c>
      <c r="C9" s="122"/>
      <c r="D9"/>
      <c r="E9" s="123"/>
      <c r="F9" s="124"/>
      <c r="G9" s="89">
        <f ca="1">IFERROR(NOW()-F9,"-")</f>
        <v>45936.514354861109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45936.514354861109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45936.514354861109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45936.514354861109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45936.514354861109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45936.514354861109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45936.514354861109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45936.514354861109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45936.514354861109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45936.514354861109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45936.514354861109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45936.514354861109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45936.514354861109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45936.514354861109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45936.514354861109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45936.514354861109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45936.514354861109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45936.514354861109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45936.514354861109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45936.514354861109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45936.514354861109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45936.514354861109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45936.514354861109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45936.514354861109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45936.514354861109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45936.514354861109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45936.514354861109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45936.514354861109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45936.514354861109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45936.514354861109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45936.514354861109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45936.514354861109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45936.514354861109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45936.514354861109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45936.514354861109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45936.514354861109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45936.514354861109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45936.514354861109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45936.514354861109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45936.514354861109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45936.514354861109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45936.514354861109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45936.514354861109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45936.514354861109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45936.514354861109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45936.514354861109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45936.514354861109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45936.514354861109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45936.514354861109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45936.514354861109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45936.514354861109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45936.514354861109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45936.514354861109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45936.514354861109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45936.514354861109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45936.514354861109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45936.514354861109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45936.514354861109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45936.514354861109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45936.514354861109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45936.514354861109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45936.514354861109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45936.514354861109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45936.514354861109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45936.514354861109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45936.514354861109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45936.514354861109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45936.514354861109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45936.514354861109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45936.514354861109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45936.514354861109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45936.514354861109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45936.514354861109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45936.514354861109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45936.514354861109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45936.514354861109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45936.514354861109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45936.514354861109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45936.514354861109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45936.514354861109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45936.514354861109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45936.514354861109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45936.514354861109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45936.514354861109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45936.514354861109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45936.514354861109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45936.514354861109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45936.514354861109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45936.514354861109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45936.514354861109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45936.514354861109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45936.514354861109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45936.514354861109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45936.514354861109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45936.514354861109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45936.514354861109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45936.514354861109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45936.514354861109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45936.514354861109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45936.514354861109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45936.514354861109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45936.514354861109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45936.514354861109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45936.514354861109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45936.514354861109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45936.514354861109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45936.514354861109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45936.514354861109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45936.514354861109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45936.514354861109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45936.514354861109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45936.514354861109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45936.514354861109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45936.514354861109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45936.514354861109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45936.514354861109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45936.514354861109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45936.514354861109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45936.514354861109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45936.514354861109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45936.514354861109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45936.514354861109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45936.514354861109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45936.514354861109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45936.514354861109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45936.514354861109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45936.514354861109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45936.514354861109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45936.514354861109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45936.514354861109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45936.514354861109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45936.514354861109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45936.514354861109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45936.514354861109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45936.514354861109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45936.514354861109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45936.514354861109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45936.514354861109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45936.514354861109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45936.514354861109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45936.514354861109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45936.514354861109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45936.514354861109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45936.514354861109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45936.514354861109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45936.514354861109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45936.514354861109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45936.514354861109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45936.514354861109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45936.514354861109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45936.514354861109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45936.514354861109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45936.514354861109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45936.514354861109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45936.514354861109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45936.514354861109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45936.514354861109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45936.514354861109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45936.514354861109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45936.514354861109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45936.514354861109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45936.514354861109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45936.514354861109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45936.514354861109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45936.514354861109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45936.514354861109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45936.514354861109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45936.514354861109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45936.514354861109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45936.514354861109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45936.514354861109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45936.514354861109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45936.514354861109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45936.514354861109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45936.514354861109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45936.514354861109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45936.514354861109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45936.514354861109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45936.514354861109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45936.514354861109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45936.514354861109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45936.514354861109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45936.514354861109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45936.514354861109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45936.514354861109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45936.514354861109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45936.514354861109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45936.514354861109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45936.514354861109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45936.514354861109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45936.514354861109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45936.514354861109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45936.514354861109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45936.514354861109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45936.514354861109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45936.514354861109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45936.514354861109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45936.514354861109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45936.514354861109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45936.514354861109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45936.514354861109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45936.514354861109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45936.514354861109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45936.514354861109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45936.514354861109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45936.514354861109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45936.514354861109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45936.514354861109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45936.514354861109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45936.514354861109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45936.514354861109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45936.514354861109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45936.514354861109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45936.514354861109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45936.514354861109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45936.514354861109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45936.514354861109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45936.514354861109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45936.514354861109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45936.514354861109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45936.514354861109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45936.514354861109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45936.514354861109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45936.514354861109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45936.514354861109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45936.514354861109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45936.514354861109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45936.514354861109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45936.514354861109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45936.514354861109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45936.514354861109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45936.514354861109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45936.514354861109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45936.514354861109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45936.514354861109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45936.514354861109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45936.514354861109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45936.514354861109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45936.514354861109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45936.514354861109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45936.514354861109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45936.514354861109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45936.514354861109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45936.514354861109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45936.514354861109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45936.514354861109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45936.514354861109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45936.514354861109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45936.514354861109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45936.514354861109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45936.514354861109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45936.514354861109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45936.514354861109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45936.514354861109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45936.514354861109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45936.514354861109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45936.514354861109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45936.514354861109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45936.514354861109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45936.514354861109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45936.514354861109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45936.514354861109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45936.514354861109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45936.514354861109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45936.514354861109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45936.514354861109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45936.514354861109</v>
      </c>
      <c r="H275" s="124"/>
      <c r="I275" s="120" t="str">
        <f>IFERROR(VLOOKUP(D275,DB!A:F,6,0),"")</f>
        <v/>
      </c>
      <c r="J275" s="119" t="str">
        <f>IFERROR(VLOOKUP(D275,DB!A:G,7,0),"")</f>
        <v/>
      </c>
      <c r="K275" s="125"/>
      <c r="L275" s="126" t="str">
        <f>IFERROR(VLOOKUP(D275,DB!A:I,9,0),"")</f>
        <v/>
      </c>
    </row>
  </sheetData>
  <dataValidations count="2">
    <dataValidation allowBlank="1" showInputMessage="1" showErrorMessage="1" sqref="E1" xr:uid="{380493DB-286A-4683-AF55-C78F04945A49}"/>
    <dataValidation type="list" allowBlank="1" showInputMessage="1" showErrorMessage="1" sqref="E3 E5:E2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2025-10-06T09:21:24Z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