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536" documentId="13_ncr:1_{F6CB121F-512D-4AA6-A0C1-0FB36C537598}" xr6:coauthVersionLast="47" xr6:coauthVersionMax="47" xr10:uidLastSave="{FD7ED875-9529-4268-8F2D-8071A33D979B}"/>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2" i="1" l="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5" i="2"/>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<sst xmlns="http://schemas.openxmlformats.org/spreadsheetml/2006/main" count="178590" uniqueCount="39077">
  <si>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</si>
  <si>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</si>
  <si>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</si>
  <si>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</si>
  <si>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</si>
  <si>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</si>
  <si>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</si>
  <si>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</si>
  <si>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</si>
  <si>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</si>
  <si>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</si>
  <si>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</si>
  <si>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</si>
  <si>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</si>
  <si>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</si>
  <si>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</si>
  <si>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</si>
  <si>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</si>
  <si>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</si>
  <si>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</si>
  <si>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</si>
  <si>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</si>
  <si>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</si>
  <si>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</si>
  <si>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</si>
  <si>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</si>
  <si>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</si>
  <si>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</si>
  <si>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</si>
  <si>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</si>
  <si>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</si>
  <si>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</si>
  <si>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</si>
  <si>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</si>
  <si>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</si>
  <si>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</si>
  <si>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</si>
  <si>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</si>
  <si>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</si>
  <si>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</si>
  <si>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</si>
  <si>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</si>
  <si>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</si>
  <si>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</si>
  <si>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</si>
  <si>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</si>
  <si>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</si>
  <si>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</si>
  <si>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</si>
  <si>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</si>
  <si>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</si>
  <si>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</si>
  <si>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</si>
  <si>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</si>
  <si>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</si>
  <si>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</si>
  <si>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</si>
  <si>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</si>
  <si>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</si>
  <si>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</si>
  <si>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</si>
  <si>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</si>
  <si>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</si>
  <si>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</si>
  <si>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</si>
  <si>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</si>
  <si>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</si>
  <si>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</si>
  <si>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</si>
  <si>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</si>
  <si>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</si>
  <si>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</si>
  <si>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</si>
  <si>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</si>
  <si>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</si>
  <si>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</si>
  <si>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</si>
  <si>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</si>
  <si>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</si>
  <si>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</si>
  <si>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</si>
  <si>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</si>
  <si>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</si>
  <si>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</si>
  <si>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</si>
  <si>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</si>
  <si>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</si>
  <si>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</si>
  <si>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</si>
  <si>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</si>
  <si>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</si>
  <si>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</si>
  <si>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</si>
  <si>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</si>
  <si>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</si>
  <si>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</si>
  <si>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</si>
  <si>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</si>
  <si>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</si>
  <si>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</si>
  <si>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</si>
  <si>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</si>
  <si>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</si>
  <si>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</si>
  <si>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</si>
  <si>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</si>
  <si>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</si>
  <si>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</si>
  <si>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</si>
  <si>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</si>
  <si>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</si>
  <si>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</si>
  <si>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</si>
  <si>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</si>
  <si>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</si>
  <si>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</si>
  <si>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</si>
  <si>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</si>
  <si>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</si>
  <si>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</si>
  <si>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</si>
  <si>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</si>
  <si>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</si>
  <si>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</si>
  <si>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</si>
  <si>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</si>
  <si>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</si>
  <si>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</si>
  <si>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</si>
  <si>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</si>
  <si>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</si>
  <si>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</si>
  <si>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</si>
  <si>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</si>
  <si>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</si>
  <si>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</si>
  <si>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</si>
  <si>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</si>
  <si>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</si>
  <si>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</si>
  <si>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</si>
  <si>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</si>
  <si>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</si>
  <si>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</si>
  <si>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</si>
  <si>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</si>
  <si>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</si>
  <si>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</si>
  <si>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</si>
  <si>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</si>
  <si>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</si>
  <si>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</si>
  <si>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</si>
  <si>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</si>
  <si>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</si>
  <si>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</si>
  <si>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</si>
  <si>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</si>
  <si>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</si>
  <si>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</si>
  <si>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</si>
  <si>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</si>
  <si>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</si>
  <si>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</si>
  <si>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</si>
  <si>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</si>
  <si>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</si>
  <si>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</si>
  <si>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</si>
  <si>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</si>
  <si>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</si>
  <si>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</si>
  <si>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</si>
  <si>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</si>
  <si>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</si>
  <si>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</si>
  <si>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</si>
  <si>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</si>
  <si>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</si>
  <si>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</si>
  <si>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</si>
  <si>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</si>
  <si>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</si>
  <si>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</si>
  <si>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</si>
  <si>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</si>
  <si>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</si>
  <si>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</si>
  <si>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</si>
  <si>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</si>
  <si>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</si>
  <si>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</si>
  <si>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</si>
  <si>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</si>
  <si>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</si>
  <si>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</si>
  <si>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</si>
  <si>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</si>
  <si>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</si>
  <si>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</si>
  <si>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</si>
  <si>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</si>
  <si>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</si>
  <si>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</si>
  <si>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</si>
  <si>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</si>
  <si>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</si>
  <si>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</si>
  <si>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</si>
  <si>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</si>
  <si>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</si>
  <si>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</si>
  <si>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</si>
  <si>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</si>
  <si>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</si>
  <si>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</si>
  <si>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</si>
  <si>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</si>
  <si>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</si>
  <si>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</si>
  <si>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</si>
  <si>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</si>
  <si>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</si>
  <si>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</si>
  <si>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</si>
  <si>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</si>
  <si>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</si>
  <si>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</si>
  <si>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</si>
  <si>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</si>
  <si>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</si>
  <si>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</si>
  <si>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</si>
  <si>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</si>
  <si>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</si>
  <si>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</si>
  <si>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</si>
  <si>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</si>
  <si>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</si>
  <si>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</si>
  <si>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</si>
  <si>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</si>
  <si>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</si>
  <si>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</si>
  <si>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</si>
  <si>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</si>
  <si>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</si>
  <si>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</si>
  <si>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</si>
  <si>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</si>
  <si>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</si>
  <si>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</si>
  <si>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</si>
  <si>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</si>
  <si>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</si>
  <si>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</si>
  <si>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</si>
  <si>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</si>
  <si>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</si>
  <si>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</si>
  <si>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</si>
  <si>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</si>
  <si>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</si>
  <si>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</si>
  <si>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</si>
  <si>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</si>
  <si>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</si>
  <si>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</si>
  <si>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</si>
  <si>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</si>
  <si>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</si>
  <si>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</si>
  <si>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</si>
  <si>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</si>
  <si>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</si>
  <si>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</si>
  <si>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</si>
  <si>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</si>
  <si>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</si>
  <si>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</si>
  <si>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</si>
  <si>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</si>
  <si>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</si>
  <si>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</si>
  <si>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</si>
  <si>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</si>
  <si>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</si>
  <si>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</si>
  <si>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</si>
  <si>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</si>
  <si>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</si>
  <si>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</si>
  <si>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</si>
  <si>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</si>
  <si>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</si>
  <si>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</si>
  <si>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</si>
  <si>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</si>
  <si>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</si>
  <si>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</si>
  <si>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</si>
  <si>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</si>
  <si>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</si>
  <si>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</si>
  <si>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</si>
  <si>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</si>
  <si>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</si>
  <si>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</si>
  <si>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</si>
  <si>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</si>
  <si>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</si>
  <si>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</si>
  <si>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</si>
  <si>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</si>
  <si>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</si>
  <si>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</si>
  <si>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</si>
  <si>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</si>
  <si>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</si>
  <si>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</si>
  <si>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</si>
  <si>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</si>
  <si>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</si>
  <si>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</si>
  <si>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</si>
  <si>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</si>
  <si>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</si>
  <si>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</si>
  <si>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</si>
  <si>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</si>
  <si>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</si>
  <si>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</si>
  <si>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</si>
  <si>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</si>
  <si>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</si>
  <si>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</si>
  <si>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</si>
  <si>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</si>
  <si>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</si>
  <si>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</si>
  <si>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</si>
  <si>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</si>
  <si>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</si>
  <si>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</si>
  <si>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</si>
  <si>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</si>
  <si>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</si>
  <si>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</si>
  <si>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</si>
  <si>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</si>
  <si>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</si>
  <si>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</si>
  <si>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</si>
  <si>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</si>
  <si>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</si>
  <si>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</si>
  <si>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</si>
  <si>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</si>
  <si>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</si>
  <si>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</si>
  <si>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</si>
  <si>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</si>
  <si>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</si>
  <si>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</si>
  <si>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</si>
  <si>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</si>
  <si>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</si>
  <si>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</si>
  <si>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</si>
  <si>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</si>
  <si>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</si>
  <si>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</si>
  <si>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</si>
  <si>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</si>
  <si>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</si>
  <si>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</si>
  <si>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</si>
  <si>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</si>
  <si>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</si>
  <si>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</si>
  <si>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</si>
  <si>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</si>
  <si>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</si>
  <si>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</si>
  <si>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</si>
  <si>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</si>
  <si>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</si>
  <si>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</si>
  <si>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</si>
  <si>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</si>
  <si>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</si>
  <si>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</si>
  <si>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</si>
  <si>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</si>
  <si>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</si>
  <si>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</si>
  <si>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</si>
  <si>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</si>
  <si>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</si>
  <si>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</si>
  <si>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</si>
  <si>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</si>
  <si>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</si>
  <si>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</si>
  <si>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</si>
  <si>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</si>
  <si>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</si>
  <si>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</si>
  <si>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</si>
  <si>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</si>
  <si>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</si>
  <si>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</si>
  <si>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</si>
  <si>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</si>
  <si>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</si>
  <si>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</si>
  <si>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</si>
  <si>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</si>
  <si>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</si>
  <si>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</si>
  <si>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</si>
  <si>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</si>
  <si>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</si>
  <si>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</si>
  <si>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</si>
  <si>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</si>
  <si>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</si>
  <si>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</si>
  <si>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</si>
  <si>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</si>
  <si>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</si>
  <si>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</si>
  <si>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</si>
  <si>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</si>
  <si>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</si>
  <si>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</si>
  <si>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</si>
  <si>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</si>
  <si>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</si>
  <si>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</si>
  <si>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</si>
  <si>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</si>
  <si>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</si>
  <si>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</si>
  <si>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</si>
  <si>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</si>
  <si>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</si>
  <si>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</si>
  <si>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</si>
  <si>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</si>
  <si>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</si>
  <si>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</si>
  <si>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</si>
  <si>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</si>
  <si>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</si>
  <si>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</si>
  <si>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</si>
  <si>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</si>
  <si>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</si>
  <si>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</si>
  <si>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</si>
  <si>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</si>
  <si>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</si>
  <si>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</si>
  <si>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</si>
  <si>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</si>
  <si>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</si>
  <si>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</si>
  <si>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</si>
  <si>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</si>
  <si>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</si>
  <si>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</si>
  <si>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</si>
  <si>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</si>
  <si>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</si>
  <si>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</si>
  <si>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</si>
  <si>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</si>
  <si>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</si>
  <si>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</si>
  <si>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</si>
  <si>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</si>
  <si>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</si>
  <si>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</si>
  <si>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</si>
  <si>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</si>
  <si>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</si>
  <si>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</si>
  <si>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</si>
  <si>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</si>
  <si>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</si>
  <si>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</si>
  <si>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</si>
  <si>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</si>
  <si>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</si>
  <si>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</si>
  <si>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</si>
  <si>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</si>
  <si>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</si>
  <si>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</si>
  <si>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</si>
  <si>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</si>
  <si>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</si>
  <si>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</si>
  <si>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</si>
  <si>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</si>
  <si>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</si>
  <si>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</si>
  <si>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</si>
  <si>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</si>
  <si>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</si>
  <si>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</si>
  <si>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</si>
  <si>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</si>
  <si>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</si>
  <si>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</si>
  <si>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</si>
  <si>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</si>
  <si>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</si>
  <si>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</si>
  <si>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</si>
  <si>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</si>
  <si>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</si>
  <si>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</si>
  <si>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</si>
  <si>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</si>
  <si>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</si>
  <si>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</si>
  <si>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</si>
  <si>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</si>
  <si>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</si>
  <si>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</si>
  <si>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</si>
  <si>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</si>
  <si>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</si>
  <si>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</si>
  <si>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</si>
  <si>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</si>
  <si>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</si>
  <si>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</si>
  <si>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</si>
  <si>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</si>
  <si>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</si>
  <si>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</si>
  <si>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</si>
  <si>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</si>
  <si>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</si>
  <si>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</si>
  <si>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</si>
  <si>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</si>
  <si>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</si>
  <si>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</si>
  <si>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</si>
  <si>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</si>
  <si>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</si>
  <si>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</si>
  <si>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</si>
  <si>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</si>
  <si>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</si>
  <si>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</si>
  <si>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</si>
  <si>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</si>
  <si>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</si>
  <si>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</si>
  <si>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</si>
  <si>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</si>
  <si>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</si>
  <si>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</si>
  <si>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</si>
  <si>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</si>
  <si>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</si>
  <si>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</si>
  <si>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</si>
  <si>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</si>
  <si>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</si>
  <si>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</si>
  <si>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</si>
  <si>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</si>
  <si>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</si>
  <si>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</si>
  <si>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</si>
  <si>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</si>
  <si>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</si>
  <si>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</si>
  <si>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</si>
  <si>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</si>
  <si>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</si>
  <si>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</si>
  <si>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</si>
  <si>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</si>
  <si>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</si>
  <si>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</si>
  <si>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</si>
  <si>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</si>
  <si>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</si>
  <si>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</si>
  <si>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</si>
  <si>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</si>
  <si>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</si>
  <si>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</si>
  <si>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</si>
  <si>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</si>
  <si>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</si>
  <si>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</si>
  <si>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</si>
  <si>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</si>
  <si>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</si>
  <si>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</si>
  <si>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</si>
  <si>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</si>
  <si>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</si>
  <si>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</si>
  <si>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</si>
  <si>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</si>
  <si>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</si>
  <si>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</si>
  <si>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</si>
  <si>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</si>
  <si>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</si>
  <si>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</si>
  <si>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</si>
  <si>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</si>
  <si>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</si>
  <si>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</si>
  <si>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</si>
  <si>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</si>
  <si>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</si>
  <si>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</si>
  <si>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</si>
  <si>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</si>
  <si>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</si>
  <si>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</si>
  <si>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</si>
  <si>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</si>
  <si>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</si>
  <si>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</si>
  <si>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</si>
  <si>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</si>
  <si>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</si>
  <si>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</si>
  <si>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</si>
  <si>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</si>
  <si>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</si>
  <si>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</si>
  <si>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</si>
  <si>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</si>
  <si>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</si>
  <si>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</si>
  <si>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</si>
  <si>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</si>
  <si>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</si>
  <si>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</si>
  <si>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</si>
  <si>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</si>
  <si>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</si>
  <si>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</si>
  <si>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</si>
  <si>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</si>
  <si>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</si>
  <si>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</si>
  <si>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</si>
  <si>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</si>
  <si>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</si>
  <si>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</si>
  <si>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</si>
  <si>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</si>
  <si>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</si>
  <si>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</si>
  <si>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</si>
  <si>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</si>
  <si>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</si>
  <si>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</si>
  <si>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</si>
  <si>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</si>
  <si>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</si>
  <si>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</si>
  <si>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</si>
  <si>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</si>
  <si>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</si>
  <si>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</si>
  <si>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</si>
  <si>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</si>
  <si>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</si>
  <si>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</si>
  <si>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</si>
  <si>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</si>
  <si>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</si>
  <si>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</si>
  <si>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</si>
  <si>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</si>
  <si>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</si>
  <si>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</si>
  <si>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</si>
  <si>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</si>
  <si>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</si>
  <si>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</si>
  <si>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</si>
  <si>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</si>
  <si>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</si>
  <si>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</si>
  <si>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</si>
  <si>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</si>
  <si>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</si>
  <si>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</si>
  <si>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</si>
  <si>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</si>
  <si>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</si>
  <si>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</si>
  <si>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</si>
  <si>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</si>
  <si>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</si>
  <si>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</si>
  <si>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</si>
  <si>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</si>
  <si>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</si>
  <si>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</si>
  <si>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</si>
  <si>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</si>
  <si>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</si>
  <si>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</si>
  <si>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</si>
  <si>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</si>
  <si>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</si>
  <si>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</si>
  <si>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</si>
  <si>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</si>
  <si>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</si>
  <si>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</si>
  <si>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</si>
  <si>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</si>
  <si>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</si>
  <si>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</si>
  <si>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</si>
  <si>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</si>
  <si>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</si>
  <si>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</si>
  <si>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</si>
  <si>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</si>
  <si>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</si>
  <si>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</si>
  <si>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</si>
  <si>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</si>
  <si>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</si>
  <si>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</si>
  <si>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</si>
  <si>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</si>
  <si>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</si>
  <si>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</si>
  <si>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</si>
  <si>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</si>
  <si>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</si>
  <si>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</si>
  <si>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</si>
  <si>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</si>
  <si>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</si>
  <si>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</si>
  <si>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</si>
  <si>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</si>
  <si>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</si>
  <si>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</si>
  <si>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</si>
  <si>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</si>
  <si>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</si>
  <si>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</si>
  <si>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</si>
  <si>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</si>
  <si>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</si>
  <si>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</si>
  <si>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</si>
  <si>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</si>
  <si>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</si>
  <si>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</si>
  <si>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</si>
  <si>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</si>
  <si>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</si>
  <si>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</si>
  <si>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</si>
  <si>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</si>
  <si>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</si>
  <si>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</si>
  <si>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</si>
  <si>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</si>
  <si>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</si>
  <si>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</si>
  <si>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</si>
  <si>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</si>
  <si>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</si>
  <si>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</si>
  <si>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</si>
  <si>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</si>
  <si>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</si>
  <si>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</si>
  <si>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</si>
  <si>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</si>
  <si>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</si>
  <si>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</si>
  <si>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</si>
  <si>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</si>
  <si>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</si>
  <si>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</si>
  <si>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</si>
  <si>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</si>
  <si>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</si>
  <si>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</si>
  <si>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</si>
  <si>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</si>
  <si>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</si>
  <si>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</si>
  <si>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</si>
  <si>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</si>
  <si>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</si>
  <si>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</si>
  <si>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</si>
  <si>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</si>
  <si>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</si>
  <si>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</si>
  <si>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</si>
  <si>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</si>
  <si>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</si>
  <si>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</si>
  <si>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</si>
  <si>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</si>
  <si>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</si>
  <si>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</si>
  <si>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</si>
  <si>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</si>
  <si>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</si>
  <si>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</si>
  <si>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</si>
  <si>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</si>
  <si>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</si>
  <si>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</si>
  <si>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</si>
  <si>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</si>
  <si>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</si>
  <si>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</si>
  <si>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</si>
  <si>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</si>
  <si>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</si>
  <si>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</si>
  <si>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</si>
  <si>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</si>
  <si>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</si>
  <si>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</si>
  <si>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</si>
  <si>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</si>
  <si>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</si>
  <si>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</si>
  <si>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</si>
  <si>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</si>
  <si>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</si>
  <si>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</si>
  <si>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</si>
  <si>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</si>
  <si>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</si>
  <si>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</si>
  <si>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</si>
  <si>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</si>
  <si>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</si>
  <si>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</si>
  <si>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</si>
  <si>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</si>
  <si>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</si>
  <si>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</si>
  <si>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</si>
  <si>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</si>
  <si>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</si>
  <si>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</si>
  <si>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</si>
  <si>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</si>
  <si>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</si>
  <si>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</si>
  <si>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</si>
  <si>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</si>
  <si>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</si>
  <si>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</si>
  <si>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</si>
  <si>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</si>
  <si>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</si>
  <si>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</si>
  <si>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</si>
  <si>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</si>
  <si>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</si>
  <si>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</si>
  <si>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</si>
  <si>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</si>
  <si>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</si>
  <si>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</si>
  <si>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</si>
  <si>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</si>
  <si>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</si>
  <si>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</si>
  <si>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</si>
  <si>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</si>
  <si>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</si>
  <si>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</si>
  <si>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</si>
  <si>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</si>
  <si>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</si>
  <si>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</si>
  <si>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</si>
  <si>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</si>
  <si>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</si>
  <si>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</si>
  <si>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</si>
  <si>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</si>
  <si>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</si>
  <si>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</si>
  <si>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</si>
  <si>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</si>
  <si>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</si>
  <si>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</si>
  <si>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</si>
  <si>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</si>
  <si>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</si>
  <si>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</si>
  <si>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</si>
  <si>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</si>
  <si>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</si>
  <si>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</si>
  <si>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</si>
  <si>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</si>
  <si>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</si>
  <si>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</si>
  <si>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</si>
  <si>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</si>
  <si>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</si>
  <si>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</si>
  <si>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</si>
  <si>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</si>
  <si>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</si>
  <si>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</si>
  <si>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</si>
  <si>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</si>
  <si>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</si>
  <si>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</si>
  <si>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</si>
  <si>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</si>
  <si>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</si>
  <si>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</si>
  <si>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</si>
  <si>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</si>
  <si>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</si>
  <si>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</si>
  <si>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</si>
  <si>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</si>
  <si>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</si>
  <si>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</si>
  <si>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</si>
  <si>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</si>
  <si>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</si>
  <si>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</si>
  <si>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</si>
  <si>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</si>
  <si>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</si>
  <si>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</si>
  <si>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</si>
  <si>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</si>
  <si>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</si>
  <si>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</si>
  <si>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</si>
  <si>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</si>
  <si>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</si>
  <si>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</si>
  <si>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</si>
  <si>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</si>
  <si>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</si>
  <si>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</si>
  <si>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</si>
  <si>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</si>
  <si>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</si>
  <si>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</si>
  <si>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</si>
  <si>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</si>
  <si>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</si>
  <si>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</si>
  <si>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</si>
  <si>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</si>
  <si>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</si>
  <si>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</si>
  <si>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</si>
  <si>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</si>
  <si>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</si>
  <si>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</si>
  <si>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</si>
  <si>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</si>
  <si>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</si>
  <si>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</si>
  <si>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</si>
  <si>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</si>
  <si>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</si>
  <si>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</si>
  <si>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</si>
  <si>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</si>
  <si>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</si>
  <si>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</si>
  <si>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</si>
  <si>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</si>
  <si>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</si>
  <si>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</si>
  <si>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</si>
  <si>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</si>
  <si>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</si>
  <si>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</si>
  <si>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</si>
  <si>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</si>
  <si>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</si>
  <si>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</si>
  <si>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</si>
  <si>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</si>
  <si>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</si>
  <si>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</si>
  <si>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</si>
  <si>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</si>
  <si>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</si>
  <si>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</si>
  <si>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</si>
  <si>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</si>
  <si>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</si>
  <si>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</si>
  <si>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</si>
  <si>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</si>
  <si>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</si>
  <si>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</si>
  <si>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</si>
  <si>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</si>
  <si>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</si>
  <si>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</si>
  <si>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</si>
  <si>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</si>
  <si>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</si>
  <si>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</si>
  <si>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</si>
  <si>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</si>
  <si>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</si>
  <si>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</si>
  <si>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</si>
  <si>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</si>
  <si>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</si>
  <si>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</si>
  <si>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</si>
  <si>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</si>
  <si>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</si>
  <si>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</si>
  <si>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</si>
  <si>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</si>
  <si>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</si>
  <si>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</si>
  <si>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</si>
  <si>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</si>
  <si>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</si>
  <si>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</si>
  <si>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</si>
  <si>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</si>
  <si>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</si>
  <si>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</si>
  <si>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</si>
  <si>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</si>
  <si>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</si>
  <si>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</si>
  <si>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</si>
  <si>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</si>
  <si>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</si>
  <si>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</si>
  <si>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</si>
  <si>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</si>
  <si>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</si>
  <si>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</si>
  <si>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</si>
  <si>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</si>
  <si>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</si>
  <si>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</si>
  <si>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</si>
  <si>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</si>
  <si>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</si>
  <si>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</si>
  <si>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</si>
  <si>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</si>
  <si>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</si>
  <si>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</si>
  <si>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</si>
  <si>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</si>
  <si>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</si>
  <si>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</si>
  <si>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</si>
  <si>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</si>
  <si>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</si>
  <si>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</si>
  <si>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</si>
  <si>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</si>
  <si>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</si>
  <si>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</si>
  <si>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</si>
  <si>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</si>
  <si>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</si>
  <si>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</si>
  <si>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</si>
  <si>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</si>
  <si>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</si>
  <si>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</si>
  <si>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</si>
  <si>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</si>
  <si>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</si>
  <si>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</si>
  <si>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</si>
  <si>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</si>
  <si>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</si>
  <si>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</si>
  <si>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</si>
  <si>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</si>
  <si>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</si>
  <si>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</si>
  <si>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</si>
  <si>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</si>
  <si>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</si>
  <si>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</si>
  <si>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</si>
  <si>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</si>
  <si>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</si>
  <si>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</si>
  <si>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</si>
  <si>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</si>
  <si>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</si>
  <si>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</si>
  <si>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</si>
  <si>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</si>
  <si>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</si>
  <si>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</si>
  <si>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</si>
  <si>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</si>
  <si>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</si>
  <si>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</si>
  <si>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</si>
  <si>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</si>
  <si>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</si>
  <si>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</si>
  <si>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</si>
  <si>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</si>
  <si>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</si>
  <si>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</si>
  <si>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</si>
  <si>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</si>
  <si>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</si>
  <si>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</si>
  <si>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</si>
  <si>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</si>
  <si>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</si>
  <si>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</si>
  <si>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</si>
  <si>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</si>
  <si>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</si>
  <si>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</si>
  <si>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</si>
  <si>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</si>
  <si>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</si>
  <si>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</si>
  <si>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</si>
  <si>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</si>
  <si>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</si>
  <si>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</si>
  <si>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</si>
  <si>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</si>
  <si>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</si>
  <si>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</si>
  <si>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</si>
  <si>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</si>
  <si>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</si>
  <si>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</si>
  <si>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</si>
  <si>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</si>
  <si>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</si>
  <si>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</si>
  <si>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</si>
  <si>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</si>
  <si>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</si>
  <si>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</si>
  <si>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</si>
  <si>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</si>
  <si>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</si>
  <si>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</si>
  <si>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</si>
  <si>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</si>
  <si>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</si>
  <si>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</si>
  <si>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</si>
  <si>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</si>
  <si>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</si>
  <si>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</si>
  <si>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</si>
  <si>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</si>
  <si>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</si>
  <si>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</si>
  <si>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</si>
  <si>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</si>
  <si>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</si>
  <si>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</si>
  <si>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</si>
  <si>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</si>
  <si>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</si>
  <si>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</si>
  <si>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</si>
  <si>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</si>
  <si>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</si>
  <si>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</si>
  <si>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</si>
  <si>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</si>
  <si>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</si>
  <si>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</si>
  <si>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</si>
  <si>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</si>
  <si>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</si>
  <si>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</si>
  <si>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</si>
  <si>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</si>
  <si>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</si>
  <si>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</si>
  <si>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</si>
  <si>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</si>
  <si>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</si>
  <si>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</si>
  <si>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</si>
  <si>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</si>
  <si>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</si>
  <si>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</si>
  <si>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</si>
  <si>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</si>
  <si>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</si>
  <si>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</si>
  <si>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</si>
  <si>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</si>
  <si>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</si>
  <si>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</si>
  <si>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</si>
  <si>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</si>
  <si>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</si>
  <si>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</si>
  <si>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</si>
  <si>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</si>
  <si>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</si>
  <si>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</si>
  <si>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</si>
  <si>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</si>
  <si>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</si>
  <si>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</si>
  <si>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</si>
  <si>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</si>
  <si>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</si>
  <si>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</si>
  <si>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</si>
  <si>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</si>
  <si>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</si>
  <si>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</si>
  <si>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</si>
  <si>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</si>
  <si>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</si>
  <si>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</si>
  <si>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</si>
  <si>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</si>
  <si>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</si>
  <si>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</si>
  <si>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</si>
  <si>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</si>
  <si>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</si>
  <si>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</si>
  <si>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</si>
  <si>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</si>
  <si>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</si>
  <si>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</si>
  <si>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</si>
  <si>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</si>
  <si>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</si>
  <si>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</si>
  <si>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</si>
  <si>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</si>
  <si>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</si>
  <si>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</si>
  <si>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</si>
  <si>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</si>
  <si>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</si>
  <si>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</si>
  <si>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</si>
  <si>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</si>
  <si>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</si>
  <si>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</si>
  <si>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</si>
  <si>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</si>
  <si>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</si>
  <si>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</si>
  <si>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</si>
  <si>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</si>
  <si>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</si>
  <si>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</si>
  <si>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</si>
  <si>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</si>
  <si>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</si>
  <si>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</si>
  <si>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</si>
  <si>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</si>
  <si>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</si>
  <si>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</si>
  <si>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</si>
  <si>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</si>
  <si>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</si>
  <si>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</si>
  <si>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</si>
  <si>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</si>
  <si>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</si>
  <si>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</si>
  <si>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</si>
  <si>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</si>
  <si>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</si>
  <si>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</si>
  <si>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</si>
  <si>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</si>
  <si>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</si>
  <si>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</si>
  <si>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</si>
  <si>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</si>
  <si>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</si>
  <si>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</si>
  <si>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</si>
  <si>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</si>
  <si>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</si>
  <si>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</si>
  <si>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</si>
  <si>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</si>
  <si>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</si>
  <si>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</si>
  <si>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</si>
  <si>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</si>
  <si>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</si>
  <si>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</si>
  <si>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</si>
  <si>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</si>
  <si>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</si>
  <si>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</si>
  <si>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</si>
  <si>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</si>
  <si>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</si>
  <si>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</si>
  <si>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</si>
  <si>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</si>
  <si>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</si>
  <si>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</si>
  <si>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</si>
  <si>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</si>
  <si>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</si>
  <si>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</si>
  <si>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</si>
  <si>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</si>
  <si>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</si>
  <si>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</si>
  <si>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</si>
  <si>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</si>
  <si>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</si>
  <si>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</si>
  <si>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</si>
  <si>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</si>
  <si>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</si>
  <si>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</si>
  <si>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</si>
  <si>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</si>
  <si>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</si>
  <si>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</si>
  <si>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</si>
  <si>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</si>
  <si>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</si>
  <si>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</si>
  <si>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</si>
  <si>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</si>
  <si>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</si>
  <si>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</si>
  <si>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</si>
  <si>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</si>
  <si>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</si>
  <si>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</si>
  <si>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</si>
  <si>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</si>
  <si>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</si>
  <si>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</si>
  <si>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</si>
  <si>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</si>
  <si>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</si>
  <si>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</si>
  <si>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</si>
  <si>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</si>
  <si>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</si>
  <si>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</si>
  <si>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</si>
  <si>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</si>
  <si>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</si>
  <si>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</si>
  <si>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</si>
  <si>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</si>
  <si>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</si>
  <si>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</si>
  <si>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</si>
  <si>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</si>
  <si>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</si>
  <si>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</si>
  <si>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</si>
  <si>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</si>
  <si>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</si>
  <si>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</si>
  <si>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</si>
  <si>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</si>
  <si>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</si>
  <si>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</si>
  <si>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</si>
  <si>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</si>
  <si>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</si>
  <si>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</si>
  <si>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</si>
  <si>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</si>
  <si>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</si>
  <si>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</si>
  <si>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</si>
  <si>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</si>
  <si>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</si>
  <si>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</si>
  <si>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</si>
  <si>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</si>
  <si>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</si>
  <si>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</si>
  <si>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</si>
  <si>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</si>
  <si>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</si>
  <si>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</si>
  <si>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</si>
  <si>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</si>
  <si>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</si>
  <si>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</si>
  <si>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</si>
  <si>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</si>
  <si>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</si>
  <si>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</si>
  <si>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</si>
  <si>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</si>
  <si>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</si>
  <si>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</si>
  <si>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</si>
  <si>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</si>
  <si>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</si>
  <si>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</si>
  <si>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</si>
  <si>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</si>
  <si>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</si>
  <si>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</si>
  <si>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</si>
  <si>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</si>
  <si>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</si>
  <si>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</si>
  <si>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</si>
  <si>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</si>
  <si>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</si>
  <si>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</si>
  <si>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</si>
  <si>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</si>
  <si>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</si>
  <si>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</si>
  <si>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</si>
  <si>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</si>
  <si>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</si>
  <si>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</si>
  <si>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</si>
  <si>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</si>
  <si>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</si>
  <si>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</si>
  <si>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</si>
  <si>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</si>
  <si>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</si>
  <si>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</si>
  <si>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</si>
  <si>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</si>
  <si>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</si>
  <si>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</si>
  <si>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</si>
  <si>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</si>
  <si>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</si>
  <si>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</si>
  <si>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</si>
  <si>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</si>
  <si>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</si>
  <si>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</si>
  <si>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</si>
  <si>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</si>
  <si>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</si>
  <si>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</si>
  <si>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</si>
  <si>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</si>
  <si>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</si>
  <si>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</si>
  <si>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</si>
  <si>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</si>
  <si>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</si>
  <si>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</si>
  <si>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</si>
  <si>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</si>
  <si>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</si>
  <si>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</si>
  <si>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</si>
  <si>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</si>
  <si>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</si>
  <si>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</si>
  <si>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</si>
  <si>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</si>
  <si>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</si>
  <si>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</si>
  <si>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</si>
  <si>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</si>
  <si>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</si>
  <si>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</si>
  <si>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</si>
  <si>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</si>
  <si>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</si>
  <si>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</si>
  <si>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</si>
  <si>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</si>
  <si>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</si>
  <si>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</si>
  <si>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</si>
  <si>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</si>
  <si>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</si>
  <si>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</si>
  <si>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</si>
  <si>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</si>
  <si>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</si>
  <si>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</si>
  <si>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</si>
  <si>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</si>
  <si>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</si>
  <si>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</si>
  <si>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</si>
  <si>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</si>
  <si>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</si>
  <si>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</si>
  <si>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</si>
  <si>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</si>
  <si>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</si>
  <si>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</si>
  <si>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</si>
  <si>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</si>
  <si>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</si>
  <si>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</si>
  <si>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</si>
  <si>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</si>
  <si>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</si>
  <si>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</si>
  <si>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</si>
  <si>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</si>
  <si>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</si>
  <si>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</si>
  <si>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</si>
  <si>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</si>
  <si>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</si>
  <si>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</si>
  <si>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</si>
  <si>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</si>
  <si>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</si>
  <si>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</si>
  <si>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</si>
  <si>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</si>
  <si>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</si>
  <si>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</si>
  <si>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</si>
  <si>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</si>
  <si>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</si>
  <si>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</si>
  <si>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</si>
  <si>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</si>
  <si>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</si>
  <si>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</si>
  <si>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</si>
  <si>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</si>
  <si>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</si>
  <si>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</si>
  <si>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</si>
  <si>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</si>
  <si>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</si>
  <si>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</si>
  <si>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</si>
  <si>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</si>
  <si>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</si>
  <si>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</si>
  <si>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</si>
  <si>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</si>
  <si>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</si>
  <si>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</si>
  <si>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</si>
  <si>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</si>
  <si>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</si>
  <si>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</si>
  <si>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</si>
  <si>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</si>
  <si>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</si>
  <si>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</si>
  <si>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</si>
  <si>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</si>
  <si>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</si>
  <si>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</si>
  <si>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</si>
  <si>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</si>
  <si>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</si>
  <si>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</si>
  <si>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</si>
  <si>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</si>
  <si>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</si>
  <si>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</si>
  <si>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</si>
  <si>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</si>
  <si>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</si>
  <si>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</si>
  <si>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</si>
  <si>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</si>
  <si>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</si>
  <si>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</si>
  <si>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</si>
  <si>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</si>
  <si>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</si>
  <si>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</si>
  <si>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</si>
  <si>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</si>
  <si>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</si>
  <si>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</si>
  <si>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</si>
  <si>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</si>
  <si>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</si>
  <si>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</si>
  <si>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</si>
  <si>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</si>
  <si>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</si>
  <si>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</si>
  <si>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</si>
  <si>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</si>
  <si>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</si>
  <si>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</si>
  <si>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</si>
  <si>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</si>
  <si>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</si>
  <si>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</si>
  <si>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</si>
  <si>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</si>
  <si>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</si>
  <si>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</si>
  <si>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</si>
  <si>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</si>
  <si>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</si>
  <si>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</si>
  <si>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</si>
  <si>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</si>
  <si>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</si>
  <si>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</si>
  <si>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</si>
  <si>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</si>
  <si>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</si>
  <si>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</si>
  <si>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</si>
  <si>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</si>
  <si>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</si>
  <si>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</si>
  <si>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</si>
  <si>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</si>
  <si>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</si>
  <si>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</si>
  <si>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</si>
  <si>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</si>
  <si>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</si>
  <si>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</si>
  <si>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</si>
  <si>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</si>
  <si>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</si>
  <si>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</si>
  <si>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</si>
  <si>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</si>
  <si>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</si>
  <si>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</si>
  <si>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</si>
  <si>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</si>
  <si>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</si>
  <si>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</si>
  <si>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</si>
  <si>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</si>
  <si>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</si>
  <si>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</si>
  <si>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</si>
  <si>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</si>
  <si>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</si>
  <si>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</si>
  <si>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</si>
  <si>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</si>
  <si>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</si>
  <si>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</si>
  <si>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</si>
  <si>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</si>
  <si>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</si>
  <si>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</si>
  <si>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</si>
  <si>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</si>
  <si>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</si>
  <si>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</si>
  <si>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</si>
  <si>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</si>
  <si>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</si>
  <si>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</si>
  <si>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</si>
  <si>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</si>
  <si>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</si>
  <si>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</si>
  <si>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</si>
  <si>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</si>
  <si>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</si>
  <si>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</si>
  <si>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</si>
  <si>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</si>
  <si>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</si>
  <si>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</si>
  <si>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</si>
  <si>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</si>
  <si>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</si>
  <si>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</si>
  <si>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</si>
  <si>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</si>
  <si>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</si>
  <si>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</si>
  <si>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</si>
  <si>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</si>
  <si>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</si>
  <si>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</si>
  <si>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</si>
  <si>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</si>
  <si>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</si>
  <si>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</si>
  <si>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</si>
  <si>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</si>
  <si>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</si>
  <si>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</si>
  <si>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</si>
  <si>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</si>
  <si>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</si>
  <si>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</si>
  <si>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</si>
  <si>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</si>
  <si>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</si>
  <si>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</si>
  <si>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</si>
  <si>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</si>
  <si>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</si>
  <si>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</si>
  <si>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</si>
  <si>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</si>
  <si>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</si>
  <si>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</si>
  <si>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</si>
  <si>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</si>
  <si>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</si>
  <si>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</si>
  <si>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</si>
  <si>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</si>
  <si>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</si>
  <si>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</si>
  <si>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</si>
  <si>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</si>
  <si>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</si>
  <si>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</si>
  <si>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</si>
  <si>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</si>
  <si>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</si>
  <si>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</si>
  <si>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</si>
  <si>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</si>
  <si>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</si>
  <si>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</si>
  <si>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</si>
  <si>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</si>
  <si>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</si>
  <si>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</si>
  <si>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</si>
  <si>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</si>
  <si>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</si>
  <si>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</si>
  <si>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</si>
  <si>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</si>
  <si>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</si>
  <si>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</si>
  <si>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</si>
  <si>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</si>
  <si>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</si>
  <si>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</si>
  <si>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</si>
  <si>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</si>
  <si>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</si>
  <si>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</si>
  <si>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</si>
  <si>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</si>
  <si>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</si>
  <si>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</si>
  <si>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</si>
  <si>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</si>
  <si>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</si>
  <si>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</si>
  <si>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</si>
  <si>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</si>
  <si>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</si>
  <si>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</si>
  <si>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</si>
  <si>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</si>
  <si>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</si>
  <si>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</si>
  <si>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</si>
  <si>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</si>
  <si>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</si>
  <si>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</si>
  <si>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</si>
  <si>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</si>
  <si>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</si>
  <si>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</si>
  <si>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</si>
  <si>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</si>
  <si>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</si>
  <si>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</si>
  <si>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</si>
  <si>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</si>
  <si>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</si>
  <si>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</si>
  <si>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</si>
  <si>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</si>
  <si>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</si>
  <si>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</si>
  <si>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</si>
  <si>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</si>
  <si>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</si>
  <si>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</si>
  <si>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</si>
  <si>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</si>
  <si>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</si>
  <si>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</si>
  <si>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</si>
  <si>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</si>
  <si>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</si>
  <si>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</si>
  <si>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</si>
  <si>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</si>
  <si>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</si>
  <si>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</si>
  <si>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</si>
  <si>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</si>
  <si>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</si>
  <si>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</si>
  <si>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</si>
  <si>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</si>
  <si>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</si>
  <si>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</si>
  <si>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</si>
  <si>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</si>
  <si>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</si>
  <si>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</si>
  <si>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</si>
  <si>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</si>
  <si>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</si>
  <si>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</si>
  <si>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</si>
  <si>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</si>
  <si>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</si>
  <si>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</si>
  <si>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</si>
  <si>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</si>
  <si>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</si>
  <si>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</si>
  <si>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</si>
  <si>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</si>
  <si>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</si>
  <si>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</si>
  <si>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</si>
  <si>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</si>
  <si>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</si>
  <si>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</si>
  <si>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</si>
  <si>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</si>
  <si>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</si>
  <si>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</si>
  <si>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</si>
  <si>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</si>
  <si>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</si>
  <si>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</si>
  <si>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</si>
  <si>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</si>
  <si>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</si>
  <si>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</si>
  <si>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</si>
  <si>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</si>
  <si>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</si>
  <si>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</si>
  <si>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</si>
  <si>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</si>
  <si>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</si>
  <si>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</si>
  <si>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</si>
  <si>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</si>
  <si>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</si>
  <si>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</si>
  <si>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</si>
  <si>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</si>
  <si>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</si>
  <si>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</si>
  <si>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</si>
  <si>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</si>
  <si>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</si>
  <si>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</si>
  <si>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</si>
  <si>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</si>
  <si>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</si>
  <si>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</si>
  <si>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</si>
  <si>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</si>
  <si>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</si>
  <si>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</si>
  <si>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</si>
  <si>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</si>
  <si>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</si>
  <si>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</si>
  <si>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</si>
  <si>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</si>
  <si>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</si>
  <si>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</si>
  <si>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</si>
  <si>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</si>
  <si>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</si>
  <si>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</si>
  <si>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</si>
  <si>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</si>
  <si>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</si>
  <si>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</si>
  <si>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</si>
  <si>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</si>
  <si>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</si>
  <si>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</si>
  <si>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</si>
  <si>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</si>
  <si>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</si>
  <si>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</si>
  <si>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</si>
  <si>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</si>
  <si>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</si>
  <si>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</si>
  <si>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</si>
  <si>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</si>
  <si>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</si>
  <si>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</si>
  <si>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</si>
  <si>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</si>
  <si>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</si>
  <si>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</si>
  <si>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</si>
  <si>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</si>
  <si>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</si>
  <si>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</si>
  <si>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</si>
  <si>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</si>
  <si>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</si>
  <si>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</si>
  <si>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</si>
  <si>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</si>
  <si>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</si>
  <si>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</si>
  <si>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</si>
  <si>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</si>
  <si>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</si>
  <si>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</si>
  <si>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</si>
  <si>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</si>
  <si>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</si>
  <si>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</si>
  <si>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</si>
  <si>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</si>
  <si>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</si>
  <si>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</si>
  <si>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</si>
  <si>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</si>
  <si>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</si>
  <si>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</si>
  <si>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</si>
  <si>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</si>
  <si>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</si>
  <si>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</si>
  <si>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</si>
  <si>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</si>
  <si>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</si>
  <si>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</si>
  <si>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</si>
  <si>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</si>
  <si>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</si>
  <si>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</si>
  <si>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</si>
  <si>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</si>
  <si>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</si>
  <si>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</si>
  <si>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</si>
  <si>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</si>
  <si>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</si>
  <si>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</si>
  <si>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</si>
  <si>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</si>
  <si>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</si>
  <si>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</si>
  <si>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</si>
  <si>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</si>
  <si>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</si>
  <si>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</si>
  <si>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</si>
  <si>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</si>
  <si>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</si>
  <si>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</si>
  <si>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</si>
  <si>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</si>
  <si>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</si>
  <si>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</si>
  <si>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</si>
  <si>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</si>
  <si>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</si>
  <si>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</si>
  <si>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</si>
  <si>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</si>
  <si>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</si>
  <si>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</si>
  <si>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</si>
  <si>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</si>
  <si>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</si>
  <si>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</si>
  <si>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</si>
  <si>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</si>
  <si>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</si>
  <si>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</si>
  <si>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</si>
  <si>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</si>
  <si>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</si>
  <si>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</si>
  <si>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</si>
  <si>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</si>
  <si>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</si>
  <si>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</si>
  <si>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</si>
  <si>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</si>
  <si>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</si>
  <si>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</si>
  <si>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</si>
  <si>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</si>
  <si>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</si>
  <si>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</si>
  <si>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</si>
  <si>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</si>
  <si>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</si>
  <si>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</si>
  <si>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</si>
  <si>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</si>
  <si>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</si>
  <si>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</si>
  <si>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</si>
  <si>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</si>
  <si>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</si>
  <si>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</si>
  <si>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</si>
  <si>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</si>
  <si>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</si>
  <si>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</si>
  <si>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</si>
  <si>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</si>
  <si>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</si>
  <si>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</si>
  <si>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</si>
  <si>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</si>
  <si>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</si>
  <si>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</si>
  <si>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</si>
  <si>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</si>
  <si>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</si>
  <si>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</si>
  <si>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</si>
  <si>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</si>
  <si>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</si>
  <si>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</si>
  <si>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</si>
  <si>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</si>
  <si>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</si>
  <si>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</si>
  <si>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</si>
  <si>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</si>
  <si>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</si>
  <si>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</si>
  <si>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</si>
  <si>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</si>
  <si>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</si>
  <si>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</si>
  <si>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</si>
  <si>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</si>
  <si>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</si>
  <si>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</si>
  <si>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</si>
  <si>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</si>
  <si>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</si>
  <si>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</si>
  <si>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</si>
  <si>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</si>
  <si>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</si>
  <si>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</si>
  <si>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</si>
  <si>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</si>
  <si>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</si>
  <si>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</si>
  <si>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</si>
  <si>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</si>
  <si>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</si>
  <si>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</si>
  <si>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</si>
  <si>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</si>
  <si>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</si>
  <si>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</si>
  <si>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</si>
  <si>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</si>
  <si>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</si>
  <si>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</si>
  <si>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</si>
  <si>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</si>
  <si>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</si>
  <si>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</si>
  <si>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</si>
  <si>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</si>
  <si>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</si>
  <si>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</si>
  <si>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</si>
  <si>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</si>
  <si>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</si>
  <si>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</si>
  <si>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</si>
  <si>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</si>
  <si>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</si>
  <si>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</si>
  <si>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</si>
  <si>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</si>
  <si>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</si>
  <si>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</si>
  <si>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</si>
  <si>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</si>
  <si>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</si>
  <si>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</si>
  <si>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</si>
  <si>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</si>
  <si>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</si>
  <si>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</si>
  <si>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</si>
  <si>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</si>
  <si>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</si>
  <si>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</si>
  <si>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</si>
  <si>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</si>
  <si>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</si>
  <si>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</si>
  <si>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</si>
  <si>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</si>
  <si>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</si>
  <si>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</si>
  <si>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</si>
  <si>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</si>
  <si>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</si>
  <si>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</si>
  <si>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</si>
  <si>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</si>
  <si>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</si>
  <si>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</si>
  <si>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</si>
  <si>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</si>
  <si>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</si>
  <si>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</si>
  <si>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</si>
  <si>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</si>
  <si>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</si>
  <si>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</si>
  <si>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</si>
  <si>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</si>
  <si>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</si>
  <si>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</si>
  <si>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</si>
  <si>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</si>
  <si>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</si>
  <si>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</si>
  <si>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</si>
  <si>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</si>
  <si>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</si>
  <si>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</si>
  <si>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</si>
  <si>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</si>
  <si>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</si>
  <si>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</si>
  <si>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</si>
  <si>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</si>
  <si>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</si>
  <si>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</si>
  <si>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</si>
  <si>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</si>
  <si>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</si>
  <si>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</si>
  <si>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</si>
  <si>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</si>
  <si>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</si>
  <si>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</si>
  <si>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</si>
  <si>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</si>
  <si>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</si>
  <si>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</si>
  <si>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</si>
  <si>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</si>
  <si>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</si>
  <si>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</si>
  <si>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</si>
  <si>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</si>
  <si>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</si>
  <si>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</si>
  <si>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</si>
  <si>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</si>
  <si>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</si>
  <si>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</si>
  <si>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</si>
  <si>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</si>
  <si>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</si>
  <si>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</si>
  <si>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</si>
  <si>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</si>
  <si>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</si>
  <si>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</si>
  <si>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</si>
  <si>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</si>
  <si>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</si>
  <si>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</si>
  <si>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</si>
  <si>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</si>
  <si>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</si>
  <si>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</si>
  <si>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</si>
  <si>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</si>
  <si>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</si>
  <si>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</si>
  <si>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</si>
  <si>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</si>
  <si>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</si>
  <si>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</si>
  <si>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</si>
  <si>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</si>
  <si>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</si>
  <si>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</si>
  <si>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</si>
  <si>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</si>
  <si>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</si>
  <si>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</si>
  <si>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</si>
  <si>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</si>
  <si>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</si>
  <si>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</si>
  <si>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</si>
  <si>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</si>
  <si>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</si>
  <si>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</si>
  <si>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</si>
  <si>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</si>
  <si>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</si>
  <si>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</si>
  <si>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</si>
  <si>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</si>
  <si>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</si>
  <si>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</si>
  <si>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</si>
  <si>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</si>
  <si>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</si>
  <si>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</si>
  <si>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</si>
  <si>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</si>
  <si>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</si>
  <si>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</si>
  <si>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</si>
  <si>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</si>
  <si>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</si>
  <si>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</si>
  <si>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</si>
  <si>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</si>
  <si>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</si>
  <si>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</si>
  <si>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</si>
  <si>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</si>
  <si>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</si>
  <si>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</si>
  <si>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</si>
  <si>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</si>
  <si>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</si>
  <si>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</si>
  <si>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</si>
  <si>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</si>
  <si>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</si>
  <si>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</si>
  <si>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</si>
  <si>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</si>
  <si>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</si>
  <si>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</si>
  <si>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</si>
  <si>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</si>
  <si>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</si>
  <si>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</si>
  <si>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</si>
  <si>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</si>
  <si>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</si>
  <si>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</si>
  <si>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</si>
  <si>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</si>
  <si>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</si>
  <si>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</si>
  <si>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</si>
  <si>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</si>
  <si>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</si>
  <si>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</si>
  <si>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</si>
  <si>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</si>
  <si>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</si>
  <si>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</si>
  <si>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</si>
  <si>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</si>
  <si>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</si>
  <si>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</si>
  <si>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</si>
  <si>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</si>
  <si>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</si>
  <si>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</si>
  <si>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</si>
  <si>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</si>
  <si>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</si>
  <si>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</si>
  <si>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</si>
  <si>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</si>
  <si>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</si>
  <si>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</si>
  <si>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</si>
  <si>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</si>
  <si>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</si>
  <si>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</si>
  <si>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</si>
  <si>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</si>
  <si>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</si>
  <si>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</si>
  <si>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</si>
  <si>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</si>
  <si>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</si>
  <si>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</si>
  <si>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</si>
  <si>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</si>
  <si>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</si>
  <si>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</si>
  <si>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</si>
  <si>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</si>
  <si>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</si>
  <si>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</si>
  <si>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</si>
  <si>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</si>
  <si>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</si>
  <si>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</si>
  <si>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</si>
  <si>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</si>
  <si>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</si>
  <si>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</si>
  <si>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</si>
  <si>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</si>
  <si>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</si>
  <si>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</si>
  <si>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</si>
  <si>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</si>
  <si>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</si>
  <si>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</si>
  <si>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</si>
  <si>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</si>
  <si>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</si>
  <si>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</si>
  <si>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</si>
  <si>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</si>
  <si>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</si>
  <si>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</si>
  <si>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</si>
  <si>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</si>
  <si>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</si>
  <si>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</si>
  <si>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</si>
  <si>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</si>
  <si>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</si>
  <si>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</si>
  <si>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</si>
  <si>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</si>
  <si>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</si>
  <si>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</si>
  <si>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</si>
  <si>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</si>
  <si>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</si>
  <si>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</si>
  <si>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</si>
  <si>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</si>
  <si>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</si>
  <si>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</si>
  <si>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</si>
  <si>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</si>
  <si>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</si>
  <si>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</si>
  <si>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</si>
  <si>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</si>
  <si>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</si>
  <si>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</si>
  <si>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</si>
  <si>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</si>
  <si>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</si>
  <si>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</si>
  <si>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</si>
  <si>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</si>
  <si>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</si>
  <si>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</si>
  <si>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</si>
  <si>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</si>
  <si>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</si>
  <si>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</si>
  <si>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</si>
  <si>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</si>
  <si>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</si>
  <si>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</si>
  <si>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</si>
  <si>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</si>
  <si>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</si>
  <si>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</si>
  <si>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</si>
  <si>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</si>
  <si>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</si>
  <si>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</si>
  <si>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</si>
  <si>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</si>
  <si>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</si>
  <si>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</si>
  <si>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</si>
  <si>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</si>
  <si>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</si>
  <si>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</si>
  <si>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</si>
  <si>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</si>
  <si>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</si>
  <si>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</si>
  <si>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</si>
  <si>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</si>
  <si>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</si>
  <si>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</si>
  <si>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</si>
  <si>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</si>
  <si>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</si>
  <si>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</si>
  <si>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</si>
  <si>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</si>
  <si>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</si>
  <si>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</si>
  <si>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</si>
  <si>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</si>
  <si>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</si>
  <si>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</si>
  <si>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</si>
  <si>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</si>
  <si>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</si>
  <si>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</si>
  <si>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</si>
  <si>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</si>
  <si>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</si>
  <si>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</si>
  <si>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</si>
  <si>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</si>
  <si>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</si>
  <si>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</si>
  <si>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</si>
  <si>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</si>
  <si>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</si>
  <si>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</si>
  <si>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</si>
  <si>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</si>
  <si>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</si>
  <si>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</si>
  <si>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</si>
  <si>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</si>
  <si>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</si>
  <si>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</si>
  <si>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</si>
  <si>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</si>
  <si>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</si>
  <si>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</si>
  <si>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</si>
  <si>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</si>
  <si>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</si>
  <si>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</si>
  <si>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</si>
  <si>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</si>
  <si>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</si>
  <si>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</si>
  <si>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</si>
  <si>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</si>
  <si>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</si>
  <si>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</si>
  <si>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</si>
  <si>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</si>
  <si>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</si>
  <si>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</si>
  <si>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</si>
  <si>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</si>
  <si>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</si>
  <si>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</si>
  <si>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</si>
  <si>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</si>
  <si>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</si>
  <si>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</si>
  <si>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</si>
  <si>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</si>
  <si>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</si>
  <si>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</si>
  <si>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</si>
  <si>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</si>
  <si>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</si>
  <si>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</si>
  <si>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</si>
  <si>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</si>
  <si>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</si>
  <si>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</si>
  <si>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</si>
  <si>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</si>
  <si>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</si>
  <si>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</si>
  <si>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</si>
  <si>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</si>
  <si>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</si>
  <si>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</si>
  <si>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</si>
  <si>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</si>
  <si>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</si>
  <si>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</si>
  <si>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</si>
  <si>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</si>
  <si>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</si>
  <si>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</si>
  <si>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</si>
  <si>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</si>
  <si>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</si>
  <si>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</si>
  <si>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</si>
  <si>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</si>
  <si>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</si>
  <si>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</si>
  <si>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</si>
  <si>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</si>
  <si>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</si>
  <si>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</si>
  <si>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</si>
  <si>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</si>
  <si>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</si>
  <si>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</si>
  <si>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</si>
  <si>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</si>
  <si>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</si>
  <si>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</si>
  <si>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</si>
  <si>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</si>
  <si>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</si>
  <si>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</si>
  <si>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</si>
  <si>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</si>
  <si>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</si>
  <si>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</si>
  <si>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</si>
  <si>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</si>
  <si>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</si>
  <si>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</si>
  <si>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</si>
  <si>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</si>
  <si>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</si>
  <si>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</si>
  <si>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</si>
  <si>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</si>
  <si>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</si>
  <si>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</si>
  <si>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</si>
  <si>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</si>
  <si>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</si>
  <si>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</si>
  <si>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</si>
  <si>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</si>
  <si>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</si>
  <si>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</si>
  <si>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</si>
  <si>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</si>
  <si>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</si>
  <si>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</si>
  <si>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</si>
  <si>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</si>
  <si>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</si>
  <si>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</si>
  <si>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</si>
  <si>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</si>
  <si>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</si>
  <si>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</si>
  <si>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</si>
  <si>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</si>
  <si>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</si>
  <si>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</si>
  <si>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</si>
  <si>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</si>
  <si>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</si>
  <si>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</si>
  <si>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</si>
  <si>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</si>
  <si>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</si>
  <si>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</si>
  <si>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</si>
  <si>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</si>
  <si>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</si>
  <si>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</si>
  <si>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</si>
  <si>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</si>
  <si>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</si>
  <si>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</si>
  <si>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</si>
  <si>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</si>
  <si>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</si>
  <si>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</si>
  <si>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</si>
  <si>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</si>
  <si>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</si>
  <si>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</si>
  <si>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</si>
  <si>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</si>
  <si>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</si>
  <si>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</si>
  <si>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</si>
  <si>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</si>
  <si>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</si>
  <si>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</si>
  <si>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</si>
  <si>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</si>
  <si>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</si>
  <si>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</si>
  <si>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</si>
  <si>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</si>
  <si>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</si>
  <si>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</si>
  <si>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</si>
  <si>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</si>
  <si>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</si>
  <si>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</si>
  <si>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</si>
  <si>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</si>
  <si>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</si>
  <si>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</si>
  <si>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</si>
  <si>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</si>
  <si>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</si>
  <si>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</si>
  <si>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</si>
  <si>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</si>
  <si>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</si>
  <si>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</si>
  <si>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</si>
  <si>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</si>
  <si>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</si>
  <si>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</si>
  <si>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</si>
  <si>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</si>
  <si>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</si>
  <si>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</si>
  <si>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</si>
  <si>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</si>
  <si>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</si>
  <si>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</si>
  <si>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</si>
  <si>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</si>
  <si>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</si>
  <si>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</si>
  <si>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</si>
  <si>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</si>
  <si>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</si>
  <si>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</si>
  <si>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</si>
  <si>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</si>
  <si>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</si>
  <si>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</si>
  <si>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</si>
  <si>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</si>
  <si>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</si>
  <si>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</si>
  <si>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</si>
  <si>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</si>
  <si>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</si>
  <si>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</si>
  <si>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</si>
  <si>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</si>
  <si>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</si>
  <si>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</si>
  <si>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</si>
  <si>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</si>
  <si>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</si>
  <si>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</si>
  <si>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</si>
  <si>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</si>
  <si>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</si>
  <si>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</si>
  <si>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</si>
  <si>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</si>
  <si>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</si>
  <si>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</si>
  <si>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</si>
  <si>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</si>
  <si>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</si>
  <si>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</si>
  <si>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</si>
  <si>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</si>
  <si>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</si>
  <si>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</si>
  <si>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</si>
  <si>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</si>
  <si>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</si>
  <si>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</si>
  <si>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</si>
  <si>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</si>
  <si>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</si>
  <si>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</si>
  <si>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</si>
  <si>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</si>
  <si>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</si>
  <si>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</si>
  <si>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</si>
  <si>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</si>
  <si>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</si>
  <si>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</si>
  <si>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</si>
  <si>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</si>
  <si>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</si>
  <si>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</si>
  <si>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</si>
  <si>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</si>
  <si>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</si>
  <si>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</si>
  <si>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</si>
  <si>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</si>
  <si>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</si>
  <si>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</si>
  <si>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</si>
  <si>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</si>
  <si>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</si>
  <si>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</si>
  <si>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</si>
  <si>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</si>
  <si>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</si>
  <si>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</si>
  <si>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</si>
  <si>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</si>
  <si>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</si>
  <si>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</si>
  <si>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</si>
  <si>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</si>
  <si>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</si>
  <si>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</si>
  <si>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</si>
  <si>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</si>
  <si>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</si>
  <si>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</si>
  <si>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</si>
  <si>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</si>
  <si>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</si>
  <si>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</si>
  <si>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</si>
  <si>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</si>
  <si>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</si>
  <si>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</si>
  <si>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</si>
  <si>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</si>
  <si>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</si>
  <si>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</si>
  <si>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</si>
  <si>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</si>
  <si>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</si>
  <si>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</si>
  <si>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</si>
  <si>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</si>
  <si>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</si>
  <si>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</si>
  <si>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</si>
  <si>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</si>
  <si>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</si>
  <si>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</si>
  <si>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</si>
  <si>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</si>
  <si>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</si>
  <si>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</si>
  <si>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</si>
  <si>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</si>
  <si>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</si>
  <si>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</si>
  <si>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</si>
  <si>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</si>
  <si>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</si>
  <si>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</si>
  <si>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</si>
  <si>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</si>
  <si>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</si>
  <si>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</si>
  <si>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</si>
  <si>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</si>
  <si>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</si>
  <si>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</si>
  <si>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</si>
  <si>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</si>
  <si>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</si>
  <si>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</si>
  <si>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</si>
  <si>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</si>
  <si>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</si>
  <si>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</si>
  <si>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</si>
  <si>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</si>
  <si>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</si>
  <si>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</si>
  <si>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</si>
  <si>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</si>
  <si>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</si>
  <si>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</si>
  <si>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</si>
  <si>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</si>
  <si>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</si>
  <si>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</si>
  <si>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</si>
  <si>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</si>
  <si>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</si>
  <si>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</si>
  <si>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</si>
  <si>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</si>
  <si>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</si>
  <si>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</si>
  <si>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</si>
  <si>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</si>
  <si>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</si>
  <si>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</si>
  <si>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</si>
  <si>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</si>
  <si>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</si>
  <si>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</si>
  <si>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</si>
  <si>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</si>
  <si>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</si>
  <si>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</si>
  <si>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</si>
  <si>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</si>
  <si>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</si>
  <si>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</si>
  <si>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</si>
  <si>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</si>
  <si>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</si>
  <si>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</si>
  <si>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</si>
  <si>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</si>
  <si>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</si>
  <si>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</si>
  <si>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</si>
  <si>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</si>
  <si>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</si>
  <si>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</si>
  <si>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</si>
  <si>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</si>
  <si>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</si>
  <si>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</si>
  <si>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</si>
  <si>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</si>
  <si>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</si>
  <si>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</si>
  <si>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</si>
  <si>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</si>
  <si>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</si>
  <si>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</si>
  <si>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</si>
  <si>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</si>
  <si>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</si>
  <si>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</si>
  <si>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</si>
  <si>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</si>
  <si>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</si>
  <si>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</si>
  <si>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</si>
  <si>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</si>
  <si>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</si>
  <si>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</si>
  <si>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</si>
  <si>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</si>
  <si>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</si>
  <si>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</si>
  <si>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</si>
  <si>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</si>
  <si>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</si>
  <si>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</si>
  <si>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</si>
  <si>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</si>
  <si>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</si>
  <si>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</si>
  <si>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</si>
  <si>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</si>
  <si>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</si>
  <si>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</si>
  <si>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</si>
  <si>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</si>
  <si>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</si>
  <si>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</si>
  <si>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</si>
  <si>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</si>
  <si>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</si>
  <si>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</si>
  <si>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</si>
  <si>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</si>
  <si>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</si>
  <si>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</si>
  <si>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</si>
  <si>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</si>
  <si>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</si>
  <si>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</si>
  <si>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</si>
  <si>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</si>
  <si>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</si>
  <si>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</si>
  <si>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</si>
  <si>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</si>
  <si>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</si>
  <si>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</si>
  <si>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</si>
  <si>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</si>
  <si>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</si>
  <si>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</si>
  <si>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</si>
  <si>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</si>
  <si>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</si>
  <si>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</si>
  <si>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</si>
  <si>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</si>
  <si>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</si>
  <si>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</si>
  <si>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</si>
  <si>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</si>
  <si>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</si>
  <si>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</si>
  <si>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</si>
  <si>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</si>
  <si>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</si>
  <si>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</si>
  <si>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</si>
  <si>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</si>
  <si>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</si>
  <si>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</si>
  <si>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</si>
  <si>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</si>
  <si>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</si>
  <si>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</si>
  <si>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</si>
  <si>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</si>
  <si>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</si>
  <si>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</si>
  <si>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</si>
  <si>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</si>
  <si>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</si>
  <si>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</si>
  <si>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</si>
  <si>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</si>
  <si>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</si>
  <si>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</si>
  <si>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</si>
  <si>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</si>
  <si>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</si>
  <si>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</si>
  <si>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</si>
  <si>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</si>
  <si>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</si>
  <si>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</si>
  <si>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</si>
  <si>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</si>
  <si>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</si>
  <si>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</si>
  <si>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</si>
  <si>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</si>
  <si>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</si>
  <si>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</si>
  <si>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</si>
  <si>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</si>
  <si>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</si>
  <si>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</si>
  <si>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</si>
  <si>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</si>
  <si>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</si>
  <si>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</si>
  <si>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</si>
  <si>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</si>
  <si>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</si>
  <si>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</si>
  <si>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</si>
  <si>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</si>
  <si>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</si>
  <si>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</si>
  <si>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</si>
  <si>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</si>
  <si>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</si>
  <si>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</si>
  <si>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</si>
  <si>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</si>
  <si>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</si>
  <si>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</si>
  <si>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</si>
  <si>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</si>
  <si>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</si>
  <si>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</si>
  <si>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</si>
  <si>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</si>
  <si>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</si>
  <si>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</si>
  <si>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</si>
  <si>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</si>
  <si>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</si>
  <si>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</si>
  <si>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</si>
  <si>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</si>
  <si>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</si>
  <si>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</si>
  <si>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</si>
  <si>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</si>
  <si>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</si>
  <si>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</si>
  <si>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</si>
  <si>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</si>
  <si>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</si>
  <si>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</si>
  <si>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</si>
  <si>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</si>
  <si>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</si>
  <si>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</si>
  <si>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</si>
  <si>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</si>
  <si>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</si>
  <si>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</si>
  <si>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</si>
  <si>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</si>
  <si>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</si>
  <si>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</si>
  <si>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</si>
  <si>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</si>
  <si>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</si>
  <si>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</si>
  <si>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</si>
  <si>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</si>
  <si>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</si>
  <si>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</si>
  <si>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</si>
  <si>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</si>
  <si>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</si>
  <si>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</si>
  <si>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</si>
  <si>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</si>
  <si>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</si>
  <si>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</si>
  <si>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</si>
  <si>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</si>
  <si>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</si>
  <si>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</si>
  <si>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</si>
  <si>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</si>
  <si>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</si>
  <si>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</si>
  <si>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</si>
  <si>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</si>
  <si>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</si>
  <si>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</si>
  <si>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</si>
  <si>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</si>
  <si>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</si>
  <si>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</si>
  <si>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</si>
  <si>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</si>
  <si>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</si>
  <si>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</si>
  <si>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</si>
  <si>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</si>
  <si>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</si>
  <si>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</si>
  <si>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</si>
  <si>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</si>
  <si>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</si>
  <si>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</si>
  <si>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</si>
  <si>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</si>
  <si>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</si>
  <si>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</si>
  <si>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</si>
  <si>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</si>
  <si>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</si>
  <si>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</si>
  <si>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</si>
  <si>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</si>
  <si>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</si>
  <si>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</si>
  <si>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</si>
  <si>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</si>
  <si>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</si>
  <si>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</si>
  <si>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</si>
  <si>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</si>
  <si>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</si>
  <si>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</si>
  <si>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</si>
  <si>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</si>
  <si>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</si>
  <si>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</si>
  <si>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</si>
  <si>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</si>
  <si>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</si>
  <si>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</si>
  <si>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</si>
  <si>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</si>
  <si>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</si>
  <si>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</si>
  <si>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</si>
  <si>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</si>
  <si>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</si>
  <si>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</si>
  <si>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</si>
  <si>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</si>
  <si>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</si>
  <si>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</si>
  <si>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</si>
  <si>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</si>
  <si>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</si>
  <si>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</si>
  <si>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</si>
  <si>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</si>
  <si>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</si>
  <si>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</si>
  <si>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</si>
  <si>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</si>
  <si>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</si>
  <si>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</si>
  <si>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</si>
  <si>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</si>
  <si>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</si>
  <si>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</si>
  <si>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</si>
  <si>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</si>
  <si>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</si>
  <si>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</si>
  <si>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</si>
  <si>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</si>
  <si>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</si>
  <si>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</si>
  <si>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</si>
  <si>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</si>
  <si>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</si>
  <si>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</si>
  <si>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</si>
  <si>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</si>
  <si>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</si>
  <si>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</si>
  <si>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</si>
  <si>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</si>
  <si>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</si>
  <si>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</si>
  <si>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</si>
  <si>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</si>
  <si>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</si>
  <si>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</si>
  <si>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</si>
  <si>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</si>
  <si>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</si>
  <si>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</si>
  <si>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</si>
  <si>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</si>
  <si>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</si>
  <si>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</si>
  <si>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</si>
  <si>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</si>
  <si>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</si>
  <si>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</si>
  <si>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</si>
  <si>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</si>
  <si>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</si>
  <si>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</si>
  <si>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</si>
  <si>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</si>
  <si>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</si>
  <si>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</si>
  <si>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</si>
  <si>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</si>
  <si>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</si>
  <si>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</si>
  <si>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</si>
  <si>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</si>
  <si>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</si>
  <si>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</si>
  <si>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</si>
  <si>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</si>
  <si>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</si>
  <si>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</si>
  <si>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</si>
  <si>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</si>
  <si>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</si>
  <si>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</si>
  <si>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</si>
  <si>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</si>
  <si>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</si>
  <si>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</si>
  <si>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</si>
  <si>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</si>
  <si>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</si>
  <si>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</si>
  <si>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</si>
  <si>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</si>
  <si>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</si>
  <si>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</si>
  <si>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</si>
  <si>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</si>
  <si>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</si>
  <si>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</si>
  <si>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</si>
  <si>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</si>
  <si>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</si>
  <si>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</si>
  <si>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</si>
  <si>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</si>
  <si>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</si>
  <si>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</si>
  <si>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</si>
  <si>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</si>
  <si>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</si>
  <si>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</si>
  <si>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</si>
  <si>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</si>
  <si>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</si>
  <si>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</si>
  <si>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</si>
  <si>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</si>
  <si>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</si>
  <si>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</si>
  <si>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</si>
  <si>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</si>
  <si>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</si>
  <si>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</si>
  <si>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</si>
  <si>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</si>
  <si>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</si>
  <si>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</si>
  <si>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</si>
  <si>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</si>
  <si>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</si>
  <si>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</si>
  <si>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</si>
  <si>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</si>
  <si>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</si>
  <si>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</si>
  <si>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</si>
  <si>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</si>
  <si>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</si>
  <si>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</si>
  <si>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</si>
  <si>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</si>
  <si>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</si>
  <si>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</si>
  <si>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</si>
  <si>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</si>
  <si>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</si>
  <si>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</si>
  <si>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</si>
  <si>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</si>
  <si>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</si>
  <si>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</si>
  <si>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</si>
  <si>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</si>
  <si>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</si>
  <si>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</si>
  <si>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</si>
  <si>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</si>
  <si>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</si>
  <si>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</si>
  <si>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</si>
  <si>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</si>
  <si>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</si>
  <si>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</si>
  <si>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</si>
  <si>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</si>
  <si>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</si>
  <si>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</si>
  <si>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</si>
  <si>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</si>
  <si>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</si>
  <si>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</si>
  <si>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</si>
  <si>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</si>
  <si>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</si>
  <si>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</si>
  <si>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</si>
  <si>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</si>
  <si>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</si>
  <si>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</si>
  <si>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</si>
  <si>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</si>
  <si>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</si>
  <si>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</si>
  <si>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</si>
  <si>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</si>
  <si>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</si>
  <si>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</si>
  <si>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</si>
  <si>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</si>
  <si>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</si>
  <si>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</si>
  <si>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</si>
  <si>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</si>
  <si>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</si>
  <si>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</si>
  <si>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</si>
  <si>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</si>
  <si>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</si>
  <si>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</si>
  <si>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</si>
  <si>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</si>
  <si>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</si>
  <si>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</si>
  <si>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</si>
  <si>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</si>
  <si>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</si>
  <si>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</si>
  <si>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</si>
  <si>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</si>
  <si>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</si>
  <si>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</si>
  <si>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</si>
  <si>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</si>
  <si>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</si>
  <si>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</si>
  <si>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</si>
  <si>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</si>
  <si>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</si>
  <si>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</si>
  <si>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</si>
  <si>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</si>
  <si>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</si>
  <si>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</si>
  <si>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</si>
  <si>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</si>
  <si>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</si>
  <si>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</si>
  <si>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</si>
  <si>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</si>
  <si>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</si>
  <si>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</si>
  <si>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</si>
  <si>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</si>
  <si>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</si>
  <si>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</si>
  <si>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</si>
  <si>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</si>
  <si>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</si>
  <si>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</si>
  <si>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</si>
  <si>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</si>
  <si>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</si>
  <si>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</si>
  <si>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</si>
  <si>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</si>
  <si>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</si>
  <si>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</si>
  <si>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</si>
  <si>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</si>
  <si>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</si>
  <si>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</si>
  <si>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</si>
  <si>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</si>
  <si>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</si>
  <si>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</si>
  <si>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</si>
  <si>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</si>
  <si>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</si>
  <si>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</si>
  <si>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</si>
  <si>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</si>
  <si>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</si>
  <si>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</si>
  <si>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</si>
  <si>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</si>
  <si>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</si>
  <si>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</si>
  <si>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</si>
  <si>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</si>
  <si>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</si>
  <si>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</si>
  <si>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</si>
  <si>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</si>
  <si>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</si>
  <si>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</si>
  <si>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</si>
  <si>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</si>
  <si>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</si>
  <si>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</si>
  <si>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</si>
  <si>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</si>
  <si>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</si>
  <si>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</si>
  <si>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</si>
  <si>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</si>
  <si>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</si>
  <si>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</si>
  <si>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</si>
  <si>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</si>
  <si>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</si>
  <si>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</si>
  <si>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</si>
  <si>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</si>
  <si>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</si>
  <si>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</si>
  <si>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</si>
  <si>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</si>
  <si>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</si>
  <si>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</si>
  <si>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</si>
  <si>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</si>
  <si>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</si>
  <si>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</si>
  <si>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</si>
  <si>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</si>
  <si>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</si>
  <si>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</si>
  <si>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</si>
  <si>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</si>
  <si>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</si>
  <si>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</si>
  <si>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</si>
  <si>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</si>
  <si>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</si>
  <si>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</si>
  <si>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</si>
  <si>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</si>
  <si>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</si>
  <si>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</si>
  <si>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</si>
  <si>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</si>
  <si>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</si>
  <si>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</si>
  <si>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</si>
  <si>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</si>
  <si>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</si>
  <si>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</si>
  <si>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</si>
  <si>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</si>
  <si>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</si>
  <si>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</si>
  <si>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</si>
  <si>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</si>
  <si>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</si>
  <si>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</si>
  <si>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</si>
  <si>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</si>
  <si>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</si>
  <si>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</si>
  <si>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</si>
  <si>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</si>
  <si>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</si>
  <si>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</si>
  <si>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</si>
  <si>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</si>
  <si>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</si>
  <si>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</si>
  <si>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</si>
  <si>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</si>
  <si>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</si>
  <si>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</si>
  <si>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</si>
  <si>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</si>
  <si>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</si>
  <si>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</si>
  <si>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</si>
  <si>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</si>
  <si>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</si>
  <si>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</si>
  <si>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</si>
  <si>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</si>
  <si>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</si>
  <si>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</si>
  <si>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</si>
  <si>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</si>
  <si>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</si>
  <si>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</si>
  <si>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</si>
  <si>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</si>
  <si>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</si>
  <si>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</si>
  <si>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</si>
  <si>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</si>
  <si>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</si>
  <si>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</si>
  <si>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</si>
  <si>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</si>
  <si>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</si>
  <si>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</si>
  <si>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</si>
  <si>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</si>
  <si>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</si>
  <si>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</si>
  <si>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</si>
  <si>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</si>
  <si>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</si>
  <si>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</si>
  <si>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</si>
  <si>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</si>
  <si>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</si>
  <si>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</si>
  <si>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</si>
  <si>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</si>
  <si>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</si>
  <si>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</si>
  <si>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</si>
  <si>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</si>
  <si>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</si>
  <si>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</si>
  <si>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</si>
  <si>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</si>
  <si>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</si>
  <si>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</si>
  <si>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</si>
  <si>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</si>
  <si>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</si>
  <si>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</si>
  <si>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</si>
  <si>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</si>
  <si>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</si>
  <si>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</si>
  <si>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</si>
  <si>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</si>
  <si>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</si>
  <si>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</si>
  <si>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</si>
  <si>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</si>
  <si>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</si>
  <si>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</si>
  <si>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</si>
  <si>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</si>
  <si>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</si>
  <si>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</si>
  <si>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</si>
  <si>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</si>
  <si>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</si>
  <si>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</si>
  <si>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</si>
  <si>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</si>
  <si>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</si>
  <si>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</si>
  <si>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</si>
  <si>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</si>
  <si>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</si>
  <si>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</si>
  <si>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</si>
  <si>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</si>
  <si>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</si>
  <si>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</si>
  <si>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</si>
  <si>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</si>
  <si>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</si>
  <si>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</si>
  <si>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</si>
  <si>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</si>
  <si>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</si>
  <si>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</si>
  <si>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</si>
  <si>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</si>
  <si>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</si>
  <si>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</si>
  <si>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</si>
  <si>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</si>
  <si>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</si>
  <si>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</si>
  <si>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</si>
  <si>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</si>
  <si>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</si>
  <si>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</si>
  <si>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</si>
  <si>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</si>
  <si>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</si>
  <si>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</si>
  <si>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</si>
  <si>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</si>
  <si>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</si>
  <si>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</si>
  <si>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</si>
  <si>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</si>
  <si>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</si>
  <si>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</si>
  <si>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</si>
  <si>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</si>
  <si>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</si>
  <si>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</si>
  <si>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</si>
  <si>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</si>
  <si>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</si>
  <si>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</si>
  <si>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</si>
  <si>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</si>
  <si>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</si>
  <si>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</si>
  <si>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</si>
  <si>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</si>
  <si>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</si>
  <si>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</si>
  <si>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</si>
  <si>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</si>
  <si>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</si>
  <si>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</si>
  <si>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</si>
  <si>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</si>
  <si>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</si>
  <si>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</si>
  <si>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</si>
  <si>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</si>
  <si>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</si>
  <si>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</si>
  <si>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</si>
  <si>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</si>
  <si>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</si>
  <si>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</si>
  <si>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</si>
  <si>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</si>
  <si>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</si>
  <si>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</si>
  <si>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</si>
  <si>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</si>
  <si>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</si>
  <si>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</si>
  <si>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</si>
  <si>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</si>
  <si>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</si>
  <si>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</si>
  <si>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</si>
  <si>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</si>
  <si>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</si>
  <si>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</si>
  <si>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</si>
  <si>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</si>
  <si>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</si>
  <si>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</si>
  <si>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</si>
  <si>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</si>
  <si>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</si>
  <si>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</si>
  <si>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</si>
  <si>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</si>
  <si>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</si>
  <si>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</si>
  <si>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</si>
  <si>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</si>
  <si>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</si>
  <si>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</si>
  <si>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</si>
  <si>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</si>
  <si>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</si>
  <si>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</si>
  <si>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</si>
  <si>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</si>
  <si>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</si>
  <si>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</si>
  <si>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</si>
  <si>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</si>
  <si>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</si>
  <si>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</si>
  <si>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</si>
  <si>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</si>
  <si>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</si>
  <si>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</si>
  <si>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</si>
  <si>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</si>
  <si>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</si>
  <si>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</si>
  <si>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</si>
  <si>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</si>
  <si>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</si>
  <si>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</si>
  <si>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</si>
  <si>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</si>
  <si>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</si>
  <si>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</si>
  <si>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</si>
  <si>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</si>
  <si>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</si>
  <si>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</si>
  <si>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</si>
  <si>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</si>
  <si>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</si>
  <si>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</si>
  <si>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</si>
  <si>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</si>
  <si>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</si>
  <si>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</si>
  <si>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</si>
  <si>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</si>
  <si>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</si>
  <si>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</si>
  <si>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</si>
  <si>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</si>
  <si>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</si>
  <si>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</si>
  <si>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</si>
  <si>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</si>
  <si>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</si>
  <si>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</si>
  <si>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</si>
  <si>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</si>
  <si>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</si>
  <si>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</si>
  <si>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</si>
  <si>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</si>
  <si>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</si>
  <si>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</si>
  <si>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</si>
  <si>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</si>
  <si>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</si>
  <si>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</si>
  <si>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</si>
  <si>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</si>
  <si>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</si>
  <si>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</si>
  <si>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</si>
  <si>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</si>
  <si>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</si>
  <si>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</si>
  <si>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</si>
  <si>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</si>
  <si>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</si>
  <si>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</si>
  <si>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</si>
  <si>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</si>
  <si>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</si>
  <si>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</si>
  <si>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</si>
  <si>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</si>
  <si>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</si>
  <si>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</si>
  <si>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</si>
  <si>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</si>
  <si>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</si>
  <si>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</si>
  <si>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</si>
  <si>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</si>
  <si>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</si>
  <si>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</si>
  <si>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</si>
  <si>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</si>
  <si>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</si>
  <si>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</si>
  <si>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</si>
  <si>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</si>
  <si>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</si>
  <si>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</si>
  <si>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</si>
  <si>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</si>
  <si>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</si>
  <si>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</si>
  <si>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</si>
  <si>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</si>
  <si>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</si>
  <si>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</si>
  <si>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</si>
  <si>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</si>
  <si>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</si>
  <si>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</si>
  <si>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</si>
  <si>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</si>
  <si>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</si>
  <si>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</si>
  <si>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</si>
  <si>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</si>
  <si>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</si>
  <si>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</si>
  <si>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</si>
  <si>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</si>
  <si>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</si>
  <si>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</si>
  <si>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</si>
  <si>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</si>
  <si>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</si>
  <si>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</si>
  <si>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</si>
  <si>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</si>
  <si>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</si>
  <si>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</si>
  <si>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</si>
  <si>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</si>
  <si>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</si>
  <si>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</si>
  <si>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</si>
  <si>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</si>
  <si>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</si>
  <si>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</si>
  <si>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</si>
  <si>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</si>
  <si>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</si>
  <si>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</si>
  <si>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</si>
  <si>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</si>
  <si>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</si>
  <si>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</si>
  <si>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</si>
  <si>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</si>
  <si>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</si>
  <si>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</si>
  <si>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</si>
  <si>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</si>
  <si>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</si>
  <si>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</si>
  <si>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</si>
  <si>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</si>
  <si>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</si>
  <si>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</si>
  <si>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</si>
  <si>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</si>
  <si>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</si>
  <si>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</si>
  <si>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</si>
  <si>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</si>
  <si>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</si>
  <si>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</si>
  <si>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</si>
  <si>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</si>
  <si>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</si>
  <si>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</si>
  <si>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</si>
  <si>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</si>
  <si>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</si>
  <si>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</si>
  <si>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</si>
  <si>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</si>
  <si>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</si>
  <si>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</si>
  <si>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</si>
  <si>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</si>
  <si>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</si>
  <si>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</si>
  <si>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</si>
  <si>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</si>
  <si>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</si>
  <si>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</si>
  <si>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</si>
  <si>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</si>
  <si>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</si>
  <si>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</si>
  <si>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</si>
  <si>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</si>
  <si>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</si>
  <si>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</si>
  <si>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</si>
  <si>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</si>
  <si>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</si>
  <si>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</si>
  <si>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</si>
  <si>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</si>
  <si>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</si>
  <si>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</si>
  <si>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</si>
  <si>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</si>
  <si>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</si>
  <si>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</si>
  <si>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</si>
  <si>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</si>
  <si>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</si>
  <si>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</si>
  <si>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</si>
  <si>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</si>
  <si>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</si>
  <si>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</si>
  <si>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</si>
  <si>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</si>
  <si>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</si>
  <si>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</si>
  <si>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</si>
  <si>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</si>
  <si>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</si>
  <si>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</si>
  <si>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</si>
  <si>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</si>
  <si>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</si>
  <si>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</si>
  <si>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</si>
  <si>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</si>
  <si>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</si>
  <si>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</si>
  <si>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</si>
  <si>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</si>
  <si>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</si>
  <si>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</si>
  <si>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</si>
  <si>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</si>
  <si>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</si>
  <si>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</si>
  <si>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</si>
  <si>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</si>
  <si>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</si>
  <si>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</si>
  <si>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</si>
  <si>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</si>
  <si>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</si>
  <si>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</si>
  <si>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</si>
  <si>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</si>
  <si>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</si>
  <si>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</si>
  <si>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</si>
  <si>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</si>
  <si>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</si>
  <si>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</si>
  <si>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</si>
  <si>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</si>
  <si>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</si>
  <si>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</si>
  <si>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</si>
  <si>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</si>
  <si>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</si>
  <si>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</si>
  <si>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</si>
  <si>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</si>
  <si>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</si>
  <si>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</si>
  <si>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</si>
  <si>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</si>
  <si>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</si>
  <si>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</si>
  <si>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</si>
  <si>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</si>
  <si>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</si>
  <si>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</si>
  <si>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</si>
  <si>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</si>
  <si>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</si>
  <si>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</si>
  <si>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</si>
  <si>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</si>
  <si>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</si>
  <si>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</si>
  <si>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</si>
  <si>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</si>
  <si>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</si>
  <si>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</si>
  <si>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</si>
  <si>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</si>
  <si>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</si>
  <si>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</si>
  <si>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</si>
  <si>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</si>
  <si>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</si>
  <si>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</si>
  <si>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</si>
  <si>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</si>
  <si>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</si>
  <si>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</si>
  <si>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</si>
  <si>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</si>
  <si>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</si>
  <si>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</si>
  <si>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</si>
  <si>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</si>
  <si>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</si>
  <si>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</si>
  <si>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</si>
  <si>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</si>
  <si>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</si>
  <si>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</si>
  <si>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</si>
  <si>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</si>
  <si>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</si>
  <si>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</si>
  <si>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</si>
  <si>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</si>
  <si>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</si>
  <si>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</si>
  <si>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</si>
  <si>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</si>
  <si>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</si>
  <si>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</si>
  <si>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</si>
  <si>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</si>
  <si>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</si>
  <si>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</si>
  <si>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</si>
  <si>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</si>
  <si>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</si>
  <si>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</si>
  <si>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</si>
  <si>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</si>
  <si>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</si>
  <si>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</si>
  <si>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</si>
  <si>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</si>
  <si>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</si>
  <si>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</si>
  <si>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</si>
  <si>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</si>
  <si>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</si>
  <si>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</si>
  <si>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</si>
  <si>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</si>
  <si>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</si>
  <si>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</si>
  <si>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</si>
  <si>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</si>
  <si>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</si>
  <si>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</si>
  <si>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</si>
  <si>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</si>
  <si>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</si>
  <si>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</si>
  <si>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</si>
  <si>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</si>
  <si>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</si>
  <si>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</si>
  <si>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</si>
  <si>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</si>
  <si>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</si>
  <si>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</si>
  <si>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</si>
  <si>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</si>
  <si>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</si>
  <si>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</si>
  <si>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</si>
  <si>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</si>
  <si>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</si>
  <si>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</si>
  <si>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</si>
  <si>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</si>
  <si>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</si>
  <si>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</si>
  <si>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</si>
  <si>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</si>
  <si>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</si>
  <si>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</si>
  <si>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</si>
  <si>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</si>
  <si>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</si>
  <si>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</si>
  <si>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</si>
  <si>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</si>
  <si>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</si>
  <si>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</si>
  <si>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</si>
  <si>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</si>
  <si>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</si>
  <si>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</si>
  <si>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</si>
  <si>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</si>
  <si>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</si>
  <si>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</si>
  <si>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</si>
  <si>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</si>
  <si>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</si>
  <si>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</si>
  <si>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</si>
  <si>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</si>
  <si>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</si>
  <si>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</si>
  <si>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</si>
  <si>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</si>
  <si>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</si>
  <si>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</si>
  <si>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</si>
  <si>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</si>
  <si>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</si>
  <si>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</si>
  <si>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</si>
  <si>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</si>
  <si>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</si>
  <si>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</si>
  <si>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</si>
  <si>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</si>
  <si>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</si>
  <si>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</si>
  <si>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</si>
  <si>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</si>
  <si>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</si>
  <si>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</si>
  <si>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</si>
  <si>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</si>
  <si>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</si>
  <si>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</si>
  <si>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</si>
  <si>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</si>
  <si>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</si>
  <si>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</si>
  <si>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</si>
  <si>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</si>
  <si>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</si>
  <si>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</si>
  <si>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</si>
  <si>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</si>
  <si>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</si>
  <si>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</si>
  <si>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</si>
  <si>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</si>
  <si>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</si>
  <si>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</si>
  <si>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</si>
  <si>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</si>
  <si>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</si>
  <si>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</si>
  <si>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</si>
  <si>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</si>
  <si>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</si>
  <si>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</si>
  <si>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</si>
  <si>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</si>
  <si>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</si>
  <si>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</si>
  <si>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</si>
  <si>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</si>
  <si>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</si>
  <si>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</si>
  <si>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</si>
  <si>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</si>
  <si>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</si>
  <si>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</si>
  <si>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</si>
  <si>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</si>
  <si>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</si>
  <si>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</si>
  <si>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</si>
  <si>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</si>
  <si>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</si>
  <si>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</si>
  <si>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</si>
  <si>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</si>
  <si>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</si>
  <si>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</si>
  <si>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</si>
  <si>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</si>
  <si>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</si>
  <si>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</si>
  <si>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</si>
  <si>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</si>
  <si>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</si>
  <si>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</si>
  <si>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</si>
  <si>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</si>
  <si>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</si>
  <si>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</si>
  <si>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</si>
  <si>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</si>
  <si>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</si>
  <si>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</si>
  <si>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</si>
  <si>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</si>
  <si>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</si>
  <si>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</si>
  <si>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</si>
  <si>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</si>
  <si>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</si>
  <si>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</si>
  <si>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</si>
  <si>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</si>
  <si>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</si>
  <si>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</si>
  <si>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</si>
  <si>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</si>
  <si>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</si>
  <si>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</si>
  <si>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</si>
  <si>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</si>
  <si>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</si>
  <si>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</si>
  <si>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</si>
  <si>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</si>
  <si>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</si>
  <si>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</si>
  <si>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</si>
  <si>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</si>
  <si>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</si>
  <si>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</si>
  <si>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</si>
  <si>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</si>
  <si>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</si>
  <si>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</si>
  <si>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</si>
  <si>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</si>
  <si>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</si>
  <si>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</si>
  <si>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</si>
  <si>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</si>
  <si>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</si>
  <si>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</si>
  <si>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</si>
  <si>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</si>
  <si>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</si>
  <si>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</si>
  <si>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</si>
  <si>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</si>
  <si>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</si>
  <si>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</si>
  <si>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</si>
  <si>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</si>
  <si>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</si>
  <si>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</si>
  <si>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</si>
  <si>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</si>
  <si>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</si>
  <si>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</si>
  <si>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</si>
  <si>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</si>
  <si>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</si>
  <si>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</si>
  <si>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</si>
  <si>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</si>
  <si>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</si>
  <si>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</si>
  <si>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</si>
  <si>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</si>
  <si>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</si>
  <si>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</si>
  <si>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</si>
  <si>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</si>
  <si>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</si>
  <si>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</si>
  <si>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</si>
  <si>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</si>
  <si>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</si>
  <si>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</si>
  <si>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</si>
  <si>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</si>
  <si>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</si>
  <si>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</si>
  <si>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</si>
  <si>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</si>
  <si>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</si>
  <si>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</si>
  <si>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</si>
  <si>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</si>
  <si>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</si>
  <si>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</si>
  <si>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</si>
  <si>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</si>
  <si>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</si>
  <si>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</si>
  <si>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</si>
  <si>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</si>
  <si>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</si>
  <si>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</si>
  <si>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</si>
  <si>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</si>
  <si>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</si>
  <si>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</si>
  <si>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</si>
  <si>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</si>
  <si>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</si>
  <si>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</si>
  <si>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</si>
  <si>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</si>
  <si>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</si>
  <si>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</si>
  <si>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</si>
  <si>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</si>
  <si>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</si>
  <si>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</si>
  <si>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</si>
  <si>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</si>
  <si>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</si>
  <si>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</si>
  <si>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</si>
  <si>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</si>
  <si>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</si>
  <si>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</si>
  <si>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</si>
  <si>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</si>
  <si>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</si>
  <si>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</si>
  <si>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</si>
  <si>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</si>
  <si>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</si>
  <si>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</si>
  <si>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</si>
  <si>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</si>
  <si>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</si>
  <si>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</si>
  <si>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</si>
  <si>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</si>
  <si>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</si>
  <si>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</si>
  <si>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</si>
  <si>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</si>
  <si>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</si>
  <si>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</si>
  <si>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</si>
  <si>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</si>
  <si>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</si>
  <si>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</si>
  <si>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</si>
  <si>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</si>
  <si>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</si>
  <si>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</si>
  <si>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</si>
  <si>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</si>
  <si>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</si>
  <si>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</si>
  <si>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</si>
  <si>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</si>
  <si>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</si>
  <si>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</si>
  <si>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</si>
  <si>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</si>
  <si>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</si>
  <si>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</si>
  <si>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</si>
  <si>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</si>
  <si>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</si>
  <si>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</si>
  <si>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</si>
  <si>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</si>
  <si>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</si>
  <si>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</si>
  <si>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</si>
  <si>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</si>
  <si>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</si>
  <si>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</si>
  <si>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</si>
  <si>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</si>
  <si>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</si>
  <si>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</si>
  <si>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</si>
  <si>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</si>
  <si>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</si>
  <si>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</si>
  <si>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</si>
  <si>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</si>
  <si>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</si>
  <si>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</si>
  <si>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</si>
  <si>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</si>
  <si>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</si>
  <si>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</si>
  <si>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</si>
  <si>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</si>
  <si>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</si>
  <si>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</si>
  <si>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</si>
  <si>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</si>
  <si>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</si>
  <si>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</si>
  <si>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</si>
  <si>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</si>
  <si>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</si>
  <si>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</si>
  <si>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</si>
  <si>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</si>
  <si>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</si>
  <si>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</si>
  <si>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</si>
  <si>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</si>
  <si>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</si>
  <si>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</si>
  <si>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</si>
  <si>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</si>
  <si>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</si>
  <si>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</si>
  <si>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</si>
  <si>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</si>
  <si>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</si>
  <si>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</si>
  <si>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</si>
  <si>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</si>
  <si>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</si>
  <si>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</si>
  <si>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</si>
  <si>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</si>
  <si>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</si>
  <si>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</si>
  <si>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</si>
  <si>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</si>
  <si>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</si>
  <si>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</si>
  <si>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</si>
  <si>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</si>
  <si>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</si>
  <si>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</si>
  <si>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</si>
  <si>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</si>
  <si>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</si>
  <si>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</si>
  <si>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</si>
  <si>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</si>
  <si>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</si>
  <si>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</si>
  <si>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</si>
  <si>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</si>
  <si>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</si>
  <si>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</si>
  <si>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</si>
  <si>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</si>
  <si>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</si>
  <si>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</si>
  <si>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</si>
  <si>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</si>
  <si>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</si>
  <si>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</si>
  <si>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</si>
  <si>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</si>
  <si>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</si>
  <si>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</si>
  <si>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</si>
  <si>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</si>
  <si>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</si>
  <si>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</si>
  <si>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</si>
  <si>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</si>
  <si>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</si>
  <si>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</si>
  <si>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</si>
  <si>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</si>
  <si>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</si>
  <si>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</si>
  <si>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</si>
  <si>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</si>
  <si>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</si>
  <si>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</si>
  <si>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</si>
  <si>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</si>
  <si>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</si>
  <si>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</si>
  <si>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</si>
  <si>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</si>
  <si>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</si>
  <si>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</si>
  <si>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</si>
  <si>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</si>
  <si>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</si>
  <si>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</si>
  <si>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</si>
  <si>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</si>
  <si>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</si>
  <si>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</si>
  <si>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</si>
  <si>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</si>
  <si>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</si>
  <si>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</si>
  <si>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</si>
  <si>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</si>
  <si>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</si>
  <si>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</si>
  <si>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</si>
  <si>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</si>
  <si>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</si>
  <si>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</si>
  <si>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</si>
  <si>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</si>
  <si>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</si>
  <si>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</si>
  <si>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</si>
  <si>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</si>
  <si>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</si>
  <si>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</si>
  <si>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</si>
  <si>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</si>
  <si>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</si>
  <si>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</si>
  <si>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</si>
  <si>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</si>
  <si>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</si>
  <si>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</si>
  <si>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</si>
  <si>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</si>
  <si>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</si>
  <si>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</si>
  <si>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</si>
  <si>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</si>
  <si>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</si>
  <si>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</si>
  <si>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</si>
  <si>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</si>
  <si>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</si>
  <si>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</si>
  <si>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</si>
  <si>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</si>
  <si>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</si>
  <si>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</si>
  <si>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</si>
  <si>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</si>
  <si>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</si>
  <si>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</si>
  <si>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</si>
  <si>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</si>
  <si>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</si>
  <si>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</si>
  <si>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</si>
  <si>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</si>
  <si>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</si>
  <si>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</si>
  <si>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</si>
  <si>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</si>
  <si>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</si>
  <si>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</si>
  <si>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</si>
  <si>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</si>
  <si>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</si>
  <si>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</si>
  <si>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</si>
  <si>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</si>
  <si>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</si>
  <si>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</si>
  <si>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</si>
  <si>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</si>
  <si>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</si>
  <si>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</si>
  <si>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</si>
  <si>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</si>
  <si>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</si>
  <si>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</si>
  <si>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</si>
  <si>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</si>
  <si>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</si>
  <si>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</si>
  <si>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</si>
  <si>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</si>
  <si>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</si>
  <si>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</si>
  <si>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</si>
  <si>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</si>
  <si>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</si>
  <si>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</si>
  <si>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</si>
  <si>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</si>
  <si>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</si>
  <si>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</si>
  <si>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</si>
  <si>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</si>
  <si>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</si>
  <si>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</si>
  <si>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</si>
  <si>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</si>
  <si>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</si>
  <si>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</si>
  <si>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</si>
  <si>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</si>
  <si>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</si>
  <si>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</si>
  <si>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</si>
  <si>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</si>
  <si>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</si>
  <si>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</si>
  <si>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</si>
  <si>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</si>
  <si>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</si>
  <si>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</si>
  <si>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</si>
  <si>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</si>
  <si>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</si>
  <si>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</si>
  <si>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</si>
  <si>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</si>
  <si>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</si>
  <si>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</si>
  <si>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</si>
  <si>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</si>
  <si>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</si>
  <si>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</si>
  <si>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</si>
  <si>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</si>
  <si>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</si>
  <si>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</si>
  <si>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</si>
  <si>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</si>
  <si>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</si>
  <si>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</si>
  <si>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</si>
  <si>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</si>
  <si>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</si>
  <si>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</si>
  <si>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</si>
  <si>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</si>
  <si>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</si>
  <si>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</si>
  <si>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</si>
  <si>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</si>
  <si>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</si>
  <si>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</si>
  <si>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</si>
  <si>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</si>
  <si>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</si>
  <si>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</si>
  <si>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</si>
  <si>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</si>
  <si>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</si>
  <si>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</si>
  <si>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</si>
  <si>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</si>
  <si>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</si>
  <si>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</si>
  <si>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</si>
  <si>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</si>
  <si>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</si>
  <si>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</si>
  <si>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</si>
  <si>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</si>
  <si>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</si>
  <si>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</si>
  <si>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</si>
  <si>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</si>
  <si>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</si>
  <si>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</si>
  <si>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</si>
  <si>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</si>
  <si>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</si>
  <si>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</si>
  <si>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</si>
  <si>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</si>
  <si>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</si>
  <si>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</si>
  <si>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</si>
  <si>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</si>
  <si>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</si>
  <si>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</si>
  <si>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</si>
  <si>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</si>
  <si>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</si>
  <si>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</si>
  <si>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</si>
  <si>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</si>
  <si>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</si>
  <si>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</si>
  <si>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</si>
  <si>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</si>
  <si>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</si>
  <si>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</si>
  <si>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</si>
  <si>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</si>
  <si>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</si>
  <si>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</si>
  <si>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</si>
  <si>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</si>
  <si>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</si>
  <si>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</si>
  <si>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</si>
  <si>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</si>
  <si>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</si>
  <si>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</si>
  <si>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</si>
  <si>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</si>
  <si>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</si>
  <si>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</si>
  <si>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</si>
  <si>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</si>
  <si>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</si>
  <si>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</si>
  <si>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</si>
  <si>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</si>
  <si>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</si>
  <si>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</si>
  <si>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</si>
  <si>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</si>
  <si>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</si>
  <si>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</si>
  <si>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</si>
  <si>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</si>
  <si>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</si>
  <si>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</si>
  <si>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</si>
  <si>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</si>
  <si>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</si>
  <si>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</si>
  <si>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</si>
  <si>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</si>
  <si>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</si>
  <si>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</si>
  <si>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</si>
  <si>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</si>
  <si>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</si>
  <si>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</si>
  <si>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</si>
  <si>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</si>
  <si>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</si>
  <si>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</si>
  <si>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</si>
  <si>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</si>
  <si>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</si>
  <si>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</si>
  <si>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</si>
  <si>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</si>
  <si>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</si>
  <si>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</si>
  <si>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</si>
  <si>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</si>
  <si>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</si>
  <si>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</si>
  <si>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</si>
  <si>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</si>
  <si>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</si>
  <si>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</si>
  <si>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</si>
  <si>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</si>
  <si>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</si>
  <si>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</si>
  <si>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</si>
  <si>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</si>
  <si>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</si>
  <si>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</si>
  <si>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</si>
  <si>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</si>
  <si>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</si>
  <si>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</si>
  <si>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</si>
  <si>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</si>
  <si>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</si>
  <si>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</si>
  <si>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</si>
  <si>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</si>
  <si>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</si>
  <si>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</si>
  <si>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</si>
  <si>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</si>
  <si>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</si>
  <si>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</si>
  <si>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</si>
  <si>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</si>
  <si>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</si>
  <si>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</si>
  <si>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</si>
  <si>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</si>
  <si>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</si>
  <si>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</si>
  <si>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</si>
  <si>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</si>
  <si>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</si>
  <si>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</si>
  <si>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</si>
  <si>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</si>
  <si>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</si>
  <si>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</si>
  <si>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</si>
  <si>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</si>
  <si>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</si>
  <si>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</si>
  <si>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</si>
  <si>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</si>
  <si>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</si>
  <si>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</si>
  <si>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</si>
  <si>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</si>
  <si>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</si>
  <si>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</si>
  <si>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</si>
  <si>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</si>
  <si>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</si>
  <si>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</si>
  <si>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</si>
  <si>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</si>
  <si>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</si>
  <si>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</si>
  <si>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</si>
  <si>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</si>
  <si>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</si>
  <si>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</si>
  <si>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</si>
  <si>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</si>
  <si>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</si>
  <si>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</si>
  <si>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</si>
  <si>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</si>
  <si>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</si>
  <si>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</si>
  <si>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</si>
  <si>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</si>
  <si>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</si>
  <si>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</si>
  <si>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</si>
  <si>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</si>
  <si>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</si>
  <si>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</si>
  <si>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</si>
  <si>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</si>
  <si>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</si>
  <si>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</si>
  <si>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</si>
  <si>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</si>
  <si>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</si>
  <si>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</si>
  <si>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</si>
  <si>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</si>
  <si>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</si>
  <si>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</si>
  <si>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</si>
  <si>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</si>
  <si>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</si>
  <si>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</si>
  <si>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</si>
  <si>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</si>
  <si>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</si>
  <si>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</si>
  <si>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</si>
  <si>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</si>
  <si>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</si>
  <si>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</si>
  <si>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</si>
  <si>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</si>
  <si>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</si>
  <si>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</si>
  <si>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</si>
  <si>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</si>
  <si>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</si>
  <si>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</si>
  <si>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</si>
  <si>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</si>
  <si>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</si>
  <si>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</si>
  <si>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</si>
  <si>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</si>
  <si>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</si>
  <si>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</si>
  <si>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</si>
  <si>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</si>
  <si>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</si>
  <si>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</si>
  <si>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</si>
  <si>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</si>
  <si>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</si>
  <si>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</si>
  <si>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</si>
  <si>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</si>
  <si>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</si>
  <si>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</si>
  <si>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</si>
  <si>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</si>
  <si>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</si>
  <si>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</si>
  <si>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</si>
  <si>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</si>
  <si>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</si>
  <si>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</si>
  <si>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</si>
  <si>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</si>
  <si>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</si>
  <si>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</si>
  <si>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</si>
  <si>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</si>
  <si>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</si>
  <si>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</si>
  <si>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</si>
  <si>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</si>
  <si>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</si>
  <si>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</si>
  <si>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</si>
  <si>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</si>
  <si>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</si>
  <si>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</si>
  <si>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</si>
  <si>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</si>
  <si>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</si>
  <si>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</si>
  <si>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</si>
  <si>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</si>
  <si>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</si>
  <si>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</si>
  <si>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</si>
  <si>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</si>
  <si>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</si>
  <si>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</si>
  <si>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</si>
  <si>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</si>
  <si>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</si>
  <si>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</si>
  <si>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</si>
  <si>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</si>
  <si>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</si>
  <si>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</si>
  <si>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</si>
  <si>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</si>
  <si>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</si>
  <si>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</si>
  <si>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</si>
  <si>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</si>
  <si>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</si>
  <si>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</si>
  <si>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</si>
  <si>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</si>
  <si>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</si>
  <si>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</si>
  <si>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</si>
  <si>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</si>
  <si>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</si>
  <si>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</si>
  <si>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</si>
  <si>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</si>
  <si>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</si>
  <si>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</si>
  <si>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</si>
  <si>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</si>
  <si>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</si>
  <si>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</si>
  <si>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</si>
  <si>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</si>
  <si>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</si>
  <si>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</si>
  <si>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</si>
  <si>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</si>
  <si>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</si>
  <si>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</si>
  <si>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</si>
  <si>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</si>
  <si>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</si>
  <si>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</si>
  <si>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</si>
  <si>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</si>
  <si>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</si>
  <si>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</si>
  <si>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</si>
  <si>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</si>
  <si>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</si>
  <si>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</si>
  <si>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</si>
  <si>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</si>
  <si>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</si>
  <si>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</si>
  <si>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</si>
  <si>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</si>
  <si>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</si>
  <si>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</si>
  <si>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</si>
  <si>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</si>
  <si>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</si>
  <si>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</si>
  <si>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</si>
  <si>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</si>
  <si>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</si>
  <si>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</si>
  <si>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</si>
  <si>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</si>
  <si>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</si>
  <si>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</si>
  <si>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</si>
  <si>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</si>
  <si>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</si>
  <si>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</si>
  <si>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</si>
  <si>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</si>
  <si>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</si>
  <si>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</si>
  <si>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</si>
  <si>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</si>
  <si>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</si>
  <si>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</si>
  <si>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</si>
  <si>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</si>
  <si>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</si>
  <si>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</si>
  <si>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</si>
  <si>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</si>
  <si>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</si>
  <si>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</si>
  <si>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</si>
  <si>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</si>
  <si>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</si>
  <si>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</si>
  <si>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</si>
  <si>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</si>
  <si>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</si>
  <si>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</si>
  <si>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</si>
  <si>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</si>
  <si>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</si>
  <si>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</si>
  <si>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</si>
  <si>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</si>
  <si>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</si>
  <si>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</si>
  <si>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</si>
  <si>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</si>
  <si>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</si>
  <si>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</si>
  <si>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</si>
  <si>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</si>
  <si>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</si>
  <si>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</si>
  <si>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</si>
  <si>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</si>
  <si>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</si>
  <si>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</si>
  <si>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</si>
  <si>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</si>
  <si>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</si>
  <si>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</si>
  <si>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</si>
  <si>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</si>
  <si>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</si>
  <si>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</si>
  <si>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</si>
  <si>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</si>
  <si>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</si>
  <si>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</si>
  <si>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</si>
  <si>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</si>
  <si>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</si>
  <si>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</si>
  <si>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</si>
  <si>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</si>
  <si>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</si>
  <si>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</si>
  <si>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</si>
  <si>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</si>
  <si>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</si>
  <si>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</si>
  <si>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</si>
  <si>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</si>
  <si>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</si>
  <si>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</si>
  <si>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</si>
  <si>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</si>
  <si>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</si>
  <si>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</si>
  <si>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</si>
  <si>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</si>
  <si>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</si>
  <si>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</si>
  <si>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</si>
  <si>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</si>
  <si>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</si>
  <si>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</si>
  <si>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</si>
  <si>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</si>
  <si>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</si>
  <si>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</si>
  <si>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</si>
  <si>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</si>
  <si>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</si>
  <si>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</si>
  <si>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</si>
  <si>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</si>
  <si>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</si>
  <si>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</si>
  <si>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</si>
  <si>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</si>
  <si>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</si>
  <si>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</si>
  <si>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</si>
  <si>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</si>
  <si>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</si>
  <si>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</si>
  <si>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</si>
  <si>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</si>
  <si>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</si>
  <si>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</si>
  <si>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</si>
  <si>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</si>
  <si>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</si>
  <si>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</si>
  <si>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</si>
  <si>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</si>
  <si>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</si>
  <si>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</si>
  <si>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</si>
  <si>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</si>
  <si>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</si>
  <si>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</si>
  <si>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</si>
  <si>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</si>
  <si>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</si>
  <si>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</si>
  <si>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</si>
  <si>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</si>
  <si>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</si>
  <si>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</si>
  <si>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</si>
  <si>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</si>
  <si>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</si>
  <si>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</si>
  <si>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</si>
  <si>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</si>
  <si>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</si>
  <si>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</si>
  <si>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</si>
  <si>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</si>
  <si>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</si>
  <si>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</si>
  <si>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</si>
  <si>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</si>
  <si>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</si>
  <si>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</si>
  <si>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</si>
  <si>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</si>
  <si>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</si>
  <si>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</si>
  <si>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</si>
  <si>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</si>
  <si>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</si>
  <si>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</si>
  <si>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</si>
  <si>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</si>
  <si>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</si>
  <si>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</si>
  <si>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</si>
  <si>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</si>
  <si>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</si>
  <si>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</si>
  <si>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</si>
  <si>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</si>
  <si>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</si>
  <si>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</si>
  <si>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</si>
  <si>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</si>
  <si>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</si>
  <si>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</si>
  <si>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</si>
  <si>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</si>
  <si>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</si>
  <si>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</si>
  <si>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</si>
  <si>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</si>
  <si>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</si>
  <si>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</si>
  <si>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</si>
  <si>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</si>
  <si>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</si>
  <si>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</si>
  <si>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</si>
  <si>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</si>
  <si>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</si>
  <si>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</si>
  <si>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</si>
  <si>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</si>
  <si>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</si>
  <si>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</si>
  <si>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</si>
  <si>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</si>
  <si>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</si>
  <si>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</si>
  <si>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</si>
  <si>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</si>
  <si>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</si>
  <si>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</si>
  <si>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</si>
  <si>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</si>
  <si>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</si>
  <si>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</si>
  <si>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</si>
  <si>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</si>
  <si>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</si>
  <si>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</si>
  <si>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</si>
  <si>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</si>
  <si>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</si>
  <si>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</si>
  <si>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</si>
  <si>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</si>
  <si>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</si>
  <si>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</si>
  <si>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</si>
  <si>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</si>
  <si>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</si>
  <si>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</si>
  <si>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</si>
  <si>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</si>
  <si>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</si>
  <si>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</si>
  <si>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</si>
  <si>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</si>
  <si>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</si>
  <si>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</si>
  <si>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</si>
  <si>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</si>
  <si>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</si>
  <si>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</si>
  <si>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</si>
  <si>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</si>
  <si>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</si>
  <si>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</si>
  <si>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</si>
  <si>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</si>
  <si>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</si>
  <si>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</si>
  <si>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</si>
  <si>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</si>
  <si>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</si>
  <si>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</si>
  <si>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</si>
  <si>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</si>
  <si>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</si>
  <si>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</si>
  <si>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</si>
  <si>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</si>
  <si>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</si>
  <si>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</si>
  <si>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</si>
  <si>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</si>
  <si>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</si>
  <si>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</si>
  <si>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</si>
  <si>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</si>
  <si>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</si>
  <si>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</si>
  <si>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</si>
  <si>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</si>
  <si>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</si>
  <si>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</si>
  <si>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</si>
  <si>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</si>
  <si>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</si>
  <si>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</si>
  <si>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</si>
  <si>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</si>
  <si>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</si>
  <si>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</si>
  <si>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</si>
  <si>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</si>
  <si>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</si>
  <si>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</si>
  <si>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</si>
  <si>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</si>
  <si>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</si>
  <si>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</si>
  <si>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</si>
  <si>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</si>
  <si>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</si>
  <si>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</si>
  <si>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</si>
  <si>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</si>
  <si>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</si>
  <si>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</si>
  <si>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</si>
  <si>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</si>
  <si>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</si>
  <si>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</si>
  <si>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</si>
  <si>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</si>
  <si>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</si>
  <si>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</si>
  <si>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</si>
  <si>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</si>
  <si>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</si>
  <si>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</si>
  <si>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</si>
  <si>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</si>
  <si>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</si>
  <si>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</si>
  <si>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</si>
  <si>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</si>
  <si>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</si>
  <si>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</si>
  <si>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</si>
  <si>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</si>
  <si>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</si>
  <si>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</si>
  <si>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</si>
  <si>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</si>
  <si>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</si>
  <si>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</si>
  <si>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</si>
  <si>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</si>
  <si>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</si>
  <si>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</si>
  <si>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</si>
  <si>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</si>
  <si>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</si>
  <si>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</si>
  <si>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</si>
  <si>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</si>
  <si>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</si>
  <si>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</si>
  <si>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</si>
  <si>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</si>
  <si>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</si>
  <si>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</si>
  <si>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</si>
  <si>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</si>
  <si>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</si>
  <si>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</si>
  <si>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</si>
  <si>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</si>
  <si>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</si>
  <si>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</si>
  <si>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</si>
  <si>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</si>
  <si>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</si>
  <si>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</si>
  <si>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</si>
  <si>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</si>
  <si>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</si>
  <si>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</si>
  <si>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</si>
  <si>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</si>
  <si>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</si>
  <si>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</si>
  <si>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</si>
  <si>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</si>
  <si>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</si>
  <si>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</si>
  <si>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</si>
  <si>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</si>
  <si>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</si>
  <si>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</si>
  <si>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</si>
  <si>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</si>
  <si>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</si>
  <si>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</si>
  <si>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</si>
  <si>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</si>
  <si>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</si>
  <si>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</si>
  <si>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</si>
  <si>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</si>
  <si>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</si>
  <si>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</si>
  <si>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</si>
  <si>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</si>
  <si>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</si>
  <si>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</si>
  <si>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</si>
  <si>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</si>
  <si>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</si>
  <si>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</si>
  <si>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</si>
  <si>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</si>
  <si>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</si>
  <si>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</si>
  <si>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</si>
  <si>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</si>
  <si>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</si>
  <si>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</si>
  <si>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</si>
  <si>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</si>
  <si>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</si>
  <si>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</si>
  <si>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</si>
  <si>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</si>
  <si>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</si>
  <si>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</si>
  <si>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</si>
  <si>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</si>
  <si>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</si>
  <si>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</si>
  <si>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</si>
  <si>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</si>
  <si>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</si>
  <si>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</si>
  <si>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</si>
  <si>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</si>
  <si>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</si>
  <si>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</si>
  <si>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</si>
  <si>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</si>
  <si>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</si>
  <si>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</si>
  <si>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</si>
  <si>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</si>
  <si>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</si>
  <si>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</si>
  <si>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</si>
  <si>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</si>
  <si>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</si>
  <si>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</si>
  <si>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</si>
  <si>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</si>
  <si>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</si>
  <si>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</si>
  <si>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</si>
  <si>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</si>
  <si>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</si>
  <si>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</si>
  <si>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</si>
  <si>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</si>
  <si>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</si>
  <si>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</si>
  <si>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</si>
  <si>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</si>
  <si>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</si>
  <si>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</si>
  <si>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</si>
  <si>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</si>
  <si>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</si>
  <si>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</si>
  <si>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</si>
  <si>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</si>
  <si>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</si>
  <si>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</si>
  <si>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</si>
  <si>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</si>
  <si>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</si>
  <si>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</si>
  <si>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</si>
  <si>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</si>
  <si>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</si>
  <si>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</si>
  <si>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</si>
  <si>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</si>
  <si>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</si>
  <si>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</si>
  <si>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</si>
  <si>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</si>
  <si>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</si>
  <si>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</si>
  <si>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</si>
  <si>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</si>
  <si>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</si>
  <si>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</si>
  <si>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</si>
  <si>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</si>
  <si>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</si>
  <si>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</si>
  <si>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</si>
  <si>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</si>
  <si>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</si>
  <si>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</si>
  <si>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</si>
  <si>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</si>
  <si>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</si>
  <si>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</si>
  <si>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</si>
  <si>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</si>
  <si>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</si>
  <si>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</si>
  <si>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</si>
  <si>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</si>
  <si>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</si>
  <si>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</si>
  <si>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</si>
  <si>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</si>
  <si>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</si>
  <si>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</si>
  <si>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</si>
  <si>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</si>
  <si>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</si>
  <si>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</si>
  <si>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</si>
  <si>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</si>
  <si>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</si>
  <si>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</si>
  <si>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</si>
  <si>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</si>
  <si>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</si>
  <si>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</si>
  <si>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</si>
  <si>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</si>
  <si>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</si>
  <si>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</si>
  <si>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</si>
  <si>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</si>
  <si>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</si>
  <si>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</si>
  <si>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</si>
  <si>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</si>
  <si>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</si>
  <si>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</si>
  <si>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</si>
  <si>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</si>
  <si>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</si>
  <si>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</si>
  <si>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</si>
  <si>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</si>
  <si>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</si>
  <si>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</si>
  <si>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</si>
  <si>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</si>
  <si>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</si>
  <si>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</si>
  <si>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</si>
  <si>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</si>
  <si>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</si>
  <si>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</si>
  <si>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</si>
  <si>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</si>
  <si>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</si>
  <si>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</si>
  <si>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</si>
  <si>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</si>
  <si>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</si>
  <si>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</si>
  <si>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</si>
  <si>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</si>
  <si>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</si>
  <si>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</si>
  <si>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</si>
  <si>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</si>
  <si>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</si>
  <si>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</si>
  <si>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</si>
  <si>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</si>
  <si>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</si>
  <si>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</si>
  <si>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</si>
  <si>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</si>
  <si>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</si>
  <si>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</si>
  <si>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</si>
  <si>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</si>
  <si>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</si>
  <si>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</si>
  <si>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</si>
  <si>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</si>
  <si>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</si>
  <si>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</si>
  <si>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</si>
  <si>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</si>
  <si>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</si>
  <si>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</si>
  <si>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</si>
  <si>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</si>
  <si>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</si>
  <si>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</si>
  <si>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</si>
  <si>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</si>
  <si>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</si>
  <si>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</si>
  <si>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</si>
  <si>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</si>
  <si>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</si>
  <si>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</si>
  <si>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</si>
  <si>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</si>
  <si>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</si>
  <si>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</si>
  <si>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</si>
  <si>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</si>
  <si>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</si>
  <si>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</si>
  <si>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</si>
  <si>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</si>
  <si>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</si>
  <si>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</si>
  <si>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</si>
  <si>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</si>
  <si>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</si>
  <si>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</si>
  <si>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</si>
  <si>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</si>
  <si>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</si>
  <si>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</si>
  <si>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</si>
  <si>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</si>
  <si>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</si>
  <si>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</si>
  <si>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</si>
  <si>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</si>
  <si>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</si>
  <si>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</si>
  <si>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</si>
  <si>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</si>
  <si>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</si>
  <si>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</si>
  <si>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</si>
  <si>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</si>
  <si>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</si>
  <si>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</si>
  <si>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</si>
  <si>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</si>
  <si>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</si>
  <si>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</si>
  <si>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</si>
  <si>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</si>
  <si>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</si>
  <si>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</si>
  <si>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</si>
  <si>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</si>
  <si>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</si>
  <si>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</si>
  <si>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</si>
  <si>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</si>
  <si>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</si>
  <si>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</si>
  <si>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</si>
  <si>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</si>
  <si>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</si>
  <si>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</si>
  <si>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</si>
  <si>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</si>
  <si>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</si>
  <si>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</si>
  <si>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</si>
  <si>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</si>
  <si>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</si>
  <si>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</si>
  <si>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</si>
  <si>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</si>
  <si>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</si>
  <si>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</si>
  <si>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</si>
  <si>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</si>
  <si>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</si>
  <si>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</si>
  <si>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</si>
  <si>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</si>
  <si>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</si>
  <si>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</si>
  <si>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</si>
  <si>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</si>
  <si>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</si>
  <si>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</si>
  <si>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</si>
  <si>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</si>
  <si>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</si>
  <si>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</si>
  <si>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</si>
  <si>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</si>
  <si>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</si>
  <si>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</si>
  <si>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</si>
  <si>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</si>
  <si>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</si>
  <si>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</si>
  <si>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</si>
  <si>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</si>
  <si>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</si>
  <si>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</si>
  <si>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</si>
  <si>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</si>
  <si>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</si>
  <si>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</si>
  <si>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</si>
  <si>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</si>
  <si>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</si>
  <si>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</si>
  <si>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</si>
  <si>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</si>
  <si>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</si>
  <si>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</si>
  <si>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</si>
  <si>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</si>
  <si>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</si>
  <si>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</si>
  <si>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</si>
  <si>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</si>
  <si>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</si>
  <si>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</si>
  <si>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</si>
  <si>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</si>
  <si>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</si>
  <si>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</si>
  <si>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</si>
  <si>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</si>
  <si>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</si>
  <si>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</si>
  <si>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</si>
  <si>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</si>
  <si>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</si>
  <si>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</si>
  <si>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</si>
  <si>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</si>
  <si>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</si>
  <si>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</si>
  <si>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</si>
  <si>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</si>
  <si>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</si>
  <si>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</si>
  <si>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</si>
  <si>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</si>
  <si>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</si>
  <si>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</si>
  <si>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</si>
  <si>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</si>
  <si>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</si>
  <si>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</si>
  <si>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</si>
  <si>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</si>
  <si>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</si>
  <si>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</si>
  <si>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</si>
  <si>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</si>
  <si>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</si>
  <si>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</si>
  <si>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</si>
  <si>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</si>
  <si>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</si>
  <si>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</si>
  <si>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</si>
  <si>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</si>
  <si>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</si>
  <si>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</si>
  <si>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</si>
  <si>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</si>
  <si>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</si>
  <si>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</si>
  <si>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</si>
  <si>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</si>
  <si>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</si>
  <si>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</si>
  <si>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</si>
  <si>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</si>
  <si>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</si>
  <si>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</si>
  <si>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</si>
  <si>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</si>
  <si>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</si>
  <si>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</si>
  <si>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</si>
  <si>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</si>
  <si>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</si>
  <si>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</si>
  <si>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</si>
  <si>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</si>
  <si>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</si>
  <si>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</si>
  <si>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</si>
  <si>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</si>
  <si>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</si>
  <si>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</si>
  <si>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</si>
  <si>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</si>
  <si>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</si>
  <si>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</si>
  <si>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</si>
  <si>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</si>
  <si>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</si>
  <si>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</si>
  <si>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</si>
  <si>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</si>
  <si>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</si>
  <si>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</si>
  <si>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</si>
  <si>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</si>
  <si>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</si>
  <si>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</si>
  <si>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</si>
  <si>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</si>
  <si>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</si>
  <si>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</si>
  <si>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</si>
  <si>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</si>
  <si>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</si>
  <si>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</si>
  <si>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</si>
  <si>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</si>
  <si>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</si>
  <si>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</si>
  <si>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</si>
  <si>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</si>
  <si>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</si>
  <si>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</si>
  <si>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</si>
  <si>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</si>
  <si>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</si>
  <si>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</si>
  <si>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</si>
  <si>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</si>
  <si>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</si>
  <si>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</si>
  <si>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</si>
  <si>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</si>
  <si>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</si>
  <si>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</si>
  <si>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</si>
  <si>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</si>
  <si>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</si>
  <si>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</si>
  <si>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</si>
  <si>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</si>
  <si>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</si>
  <si>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</si>
  <si>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</si>
  <si>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</si>
  <si>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</si>
  <si>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</si>
  <si>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</si>
  <si>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</si>
  <si>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</si>
  <si>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</si>
  <si>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</si>
  <si>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</si>
  <si>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</si>
  <si>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</si>
  <si>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</si>
  <si>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</si>
  <si>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</si>
  <si>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</si>
  <si>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</si>
  <si>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</si>
  <si>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</si>
  <si>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</si>
  <si>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</si>
  <si>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</si>
  <si>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</si>
  <si>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</si>
  <si>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</si>
  <si>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</si>
  <si>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</si>
  <si>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</si>
  <si>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</si>
  <si>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</si>
  <si>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</si>
  <si>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</si>
  <si>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</si>
  <si>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</si>
  <si>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</si>
  <si>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</si>
  <si>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</si>
  <si>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</si>
  <si>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</si>
  <si>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</si>
  <si>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</si>
  <si>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</si>
  <si>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</si>
  <si>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</si>
  <si>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</si>
  <si>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</si>
  <si>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</si>
  <si>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</si>
  <si>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</si>
  <si>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</si>
  <si>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</si>
  <si>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</si>
  <si>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</si>
  <si>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</si>
  <si>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</si>
  <si>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</si>
  <si>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</si>
  <si>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</si>
  <si>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</si>
  <si>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</si>
  <si>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</si>
  <si>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</si>
  <si>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</si>
  <si>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</si>
  <si>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</si>
  <si>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</si>
  <si>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</si>
  <si>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</si>
  <si>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</si>
  <si>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</si>
  <si>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</si>
  <si>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</si>
  <si>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</si>
  <si>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</si>
  <si>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</si>
  <si>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</si>
  <si>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</si>
  <si>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</si>
  <si>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</si>
  <si>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</si>
  <si>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</si>
  <si>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</si>
  <si>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</si>
  <si>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</si>
  <si>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</si>
  <si>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</si>
  <si>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</si>
  <si>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</si>
  <si>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</si>
  <si>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</si>
  <si>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</si>
  <si>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</si>
  <si>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</si>
  <si>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</si>
  <si>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</si>
  <si>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</si>
  <si>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</si>
  <si>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</si>
  <si>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</si>
  <si>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</si>
  <si>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</si>
  <si>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</si>
  <si>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</si>
  <si>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</si>
  <si>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</si>
  <si>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</si>
  <si>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</si>
  <si>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</si>
  <si>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</si>
  <si>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</si>
  <si>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</si>
  <si>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</si>
  <si>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</si>
  <si>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</si>
  <si>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</si>
  <si>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</si>
  <si>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</si>
  <si>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</si>
  <si>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</si>
  <si>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</si>
  <si>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</si>
  <si>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</si>
  <si>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</si>
  <si>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</si>
  <si>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</si>
  <si>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</si>
  <si>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</si>
  <si>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</si>
  <si>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</si>
  <si>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</si>
  <si>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</si>
  <si>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</si>
  <si>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</si>
  <si>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</si>
  <si>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</si>
  <si>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</si>
  <si>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</si>
  <si>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</si>
  <si>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</si>
  <si>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</si>
  <si>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</si>
  <si>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</si>
  <si>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</si>
  <si>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</si>
  <si>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</si>
  <si>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</si>
  <si>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</si>
  <si>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</si>
  <si>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</si>
  <si>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</si>
  <si>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</si>
  <si>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</si>
  <si>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</si>
  <si>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</si>
  <si>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</si>
  <si>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</si>
  <si>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</si>
  <si>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</si>
  <si>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</si>
  <si>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</si>
  <si>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</si>
  <si>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</si>
  <si>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</si>
  <si>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</si>
  <si>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</si>
  <si>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</si>
  <si>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</si>
  <si>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</si>
  <si>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</si>
  <si>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</si>
  <si>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</si>
  <si>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</si>
  <si>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</si>
  <si>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</si>
  <si>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</si>
  <si>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</si>
  <si>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</si>
  <si>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</si>
  <si>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</si>
  <si>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</si>
  <si>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</si>
  <si>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</si>
  <si>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</si>
  <si>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</si>
  <si>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</si>
  <si>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</si>
  <si>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</si>
  <si>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</si>
  <si>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</si>
  <si>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</si>
  <si>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</si>
  <si>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</si>
  <si>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</si>
  <si>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</si>
  <si>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</si>
  <si>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</si>
  <si>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</si>
  <si>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</si>
  <si>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</si>
  <si>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</si>
  <si>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</si>
  <si>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</si>
  <si>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</si>
  <si>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</si>
  <si>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</si>
  <si>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</si>
  <si>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</si>
  <si>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</si>
  <si>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</si>
  <si>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</si>
  <si>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</si>
  <si>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</si>
  <si>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</si>
  <si>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</si>
  <si>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</si>
  <si>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</si>
  <si>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</si>
  <si>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</si>
  <si>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</si>
  <si>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</si>
  <si>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</si>
  <si>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</si>
  <si>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</si>
  <si>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</si>
  <si>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</si>
  <si>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</si>
  <si>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</si>
  <si>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</si>
  <si>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</si>
  <si>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</si>
  <si>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</si>
  <si>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</si>
  <si>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</si>
  <si>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</si>
  <si>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</si>
  <si>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</si>
  <si>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</si>
  <si>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</si>
  <si>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</si>
  <si>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</si>
  <si>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</si>
  <si>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</si>
  <si>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</si>
  <si>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</si>
  <si>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</si>
  <si>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</si>
  <si>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</si>
  <si>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</si>
  <si>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</si>
  <si>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</si>
  <si>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</si>
  <si>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</si>
  <si>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</si>
  <si>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</si>
  <si>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</si>
  <si>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</si>
  <si>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</si>
  <si>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</si>
  <si>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</si>
  <si>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</si>
  <si>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</si>
  <si>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</si>
  <si>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</si>
  <si>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</si>
  <si>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</si>
  <si>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</si>
  <si>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</si>
  <si>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</si>
  <si>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</si>
  <si>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</si>
  <si>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</si>
  <si>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</si>
  <si>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</si>
  <si>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</si>
  <si>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</si>
  <si>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</si>
  <si>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</si>
  <si>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</si>
  <si>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</si>
  <si>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</si>
  <si>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</si>
  <si>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</si>
  <si>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</si>
  <si>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</si>
  <si>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</si>
  <si>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</si>
  <si>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</si>
  <si>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</si>
  <si>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</si>
  <si>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</si>
  <si>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</si>
  <si>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</si>
  <si>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</si>
  <si>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</si>
  <si>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</si>
  <si>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</si>
  <si>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</si>
  <si>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</si>
  <si>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</si>
  <si>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</si>
  <si>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</si>
  <si>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</si>
  <si>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</si>
  <si>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</si>
  <si>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</si>
  <si>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</si>
  <si>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</si>
  <si>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</si>
  <si>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</si>
  <si>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</si>
  <si>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</si>
  <si>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</si>
  <si>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</si>
  <si>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</si>
  <si>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</si>
  <si>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</si>
  <si>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</si>
  <si>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</si>
  <si>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</si>
  <si>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</si>
  <si>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</si>
  <si>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</si>
  <si>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</si>
  <si>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</si>
  <si>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</si>
  <si>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</si>
  <si>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</si>
  <si>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</si>
  <si>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</si>
  <si>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</si>
  <si>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</si>
  <si>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</si>
  <si>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</si>
  <si>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</si>
  <si>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</si>
  <si>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</si>
  <si>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</si>
  <si>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</si>
  <si>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</si>
  <si>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</si>
  <si>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</si>
  <si>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</si>
  <si>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</si>
  <si>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</si>
  <si>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</si>
  <si>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</si>
  <si>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</si>
  <si>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</si>
  <si>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</si>
  <si>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</si>
  <si>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</si>
  <si>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</si>
  <si>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</si>
  <si>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</si>
  <si>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</si>
  <si>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</si>
  <si>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</si>
  <si>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</si>
  <si>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</si>
  <si>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</si>
  <si>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</si>
  <si>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</si>
  <si>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</si>
  <si>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</si>
  <si>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</si>
  <si>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</si>
  <si>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</si>
  <si>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</si>
  <si>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</si>
  <si>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</si>
  <si>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</si>
  <si>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</si>
  <si>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</si>
  <si>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</si>
  <si>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</si>
  <si>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</si>
  <si>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</si>
  <si>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</si>
  <si>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</si>
  <si>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</si>
  <si>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</si>
  <si>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</si>
  <si>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</si>
  <si>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</si>
  <si>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</si>
  <si>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</si>
  <si>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</si>
  <si>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</si>
  <si>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</si>
  <si>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</si>
  <si>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</si>
  <si>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</si>
  <si>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</si>
  <si>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</si>
  <si>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</si>
  <si>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</si>
  <si>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</si>
  <si>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</si>
  <si>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</si>
  <si>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</si>
  <si>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</si>
  <si>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</si>
  <si>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</si>
  <si>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</si>
  <si>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</si>
  <si>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</si>
  <si>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</si>
  <si>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</si>
  <si>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</si>
  <si>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</si>
  <si>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</si>
  <si>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</si>
  <si>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</si>
  <si>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</si>
  <si>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</si>
  <si>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</si>
  <si>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</si>
  <si>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</si>
  <si>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</si>
  <si>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</si>
  <si>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</si>
  <si>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</si>
  <si>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</si>
  <si>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</si>
  <si>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</si>
  <si>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</si>
  <si>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</si>
  <si>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</si>
  <si>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</si>
  <si>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</si>
  <si>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</si>
  <si>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</si>
  <si>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</si>
  <si>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</si>
  <si>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</si>
  <si>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</si>
  <si>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</si>
  <si>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</si>
  <si>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</si>
  <si>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</si>
  <si>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</si>
  <si>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</si>
  <si>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</si>
  <si>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</si>
  <si>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</si>
  <si>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</si>
  <si>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</si>
  <si>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</si>
  <si>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</si>
  <si>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</si>
  <si>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</si>
  <si>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</si>
  <si>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</si>
  <si>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</si>
  <si>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</si>
  <si>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</si>
  <si>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</si>
  <si>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</si>
  <si>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</si>
  <si>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</si>
  <si>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</si>
  <si>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</si>
  <si>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</si>
  <si>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</si>
  <si>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</si>
  <si>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</si>
  <si>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</si>
  <si>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</si>
  <si>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</si>
  <si>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</si>
  <si>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</si>
  <si>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</si>
  <si>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</si>
  <si>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</si>
  <si>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</si>
  <si>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</si>
  <si>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</si>
  <si>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</si>
  <si>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</si>
  <si>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</si>
  <si>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</si>
  <si>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</si>
  <si>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</si>
  <si>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</si>
  <si>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</si>
  <si>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</si>
  <si>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</si>
  <si>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</si>
  <si>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</si>
  <si>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</si>
  <si>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</si>
  <si>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</si>
  <si>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</si>
  <si>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</si>
  <si>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</si>
  <si>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</si>
  <si>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</si>
  <si>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</si>
  <si>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</si>
  <si>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</si>
  <si>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</si>
  <si>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</si>
  <si>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</si>
  <si>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</si>
  <si>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</si>
  <si>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</si>
  <si>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</si>
  <si>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</si>
  <si>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</si>
  <si>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</si>
  <si>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</si>
  <si>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</si>
  <si>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</si>
  <si>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</si>
  <si>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</si>
  <si>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</si>
  <si>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</si>
  <si>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</si>
  <si>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</si>
  <si>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</si>
  <si>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</si>
  <si>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</si>
  <si>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</si>
  <si>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</si>
  <si>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</si>
  <si>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</si>
  <si>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</si>
  <si>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</si>
  <si>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</si>
  <si>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</si>
  <si>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</si>
  <si>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</si>
  <si>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</si>
  <si>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</si>
  <si>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</si>
  <si>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</si>
  <si>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</si>
  <si>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</si>
  <si>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</si>
  <si>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</si>
  <si>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</si>
  <si>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</si>
  <si>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</si>
  <si>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</si>
  <si>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</si>
  <si>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</si>
  <si>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</si>
  <si>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</si>
  <si>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</si>
  <si>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</si>
  <si>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</si>
  <si>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</si>
  <si>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</si>
  <si>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</si>
  <si>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</si>
  <si>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</si>
  <si>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</si>
  <si>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</si>
  <si>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</si>
  <si>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</si>
  <si>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</si>
  <si>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</si>
  <si>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</si>
  <si>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</si>
  <si>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</si>
  <si>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</si>
  <si>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</si>
  <si>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</si>
  <si>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</si>
  <si>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</si>
  <si>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</si>
  <si>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</si>
  <si>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</si>
  <si>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</si>
  <si>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</si>
  <si>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</si>
  <si>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</si>
  <si>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</si>
  <si>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</si>
  <si>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</si>
  <si>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</si>
  <si>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</si>
  <si>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</si>
  <si>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</si>
  <si>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</si>
  <si>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</si>
  <si>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</si>
  <si>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</si>
  <si>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</si>
  <si>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</si>
  <si>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</si>
  <si>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</si>
  <si>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</si>
  <si>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</si>
  <si>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</si>
  <si>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</si>
  <si>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</si>
  <si>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</si>
  <si>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</si>
  <si>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</si>
  <si>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</si>
  <si>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</si>
  <si>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</si>
  <si>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</si>
  <si>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</si>
  <si>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</si>
  <si>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</si>
  <si>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</si>
  <si>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</si>
  <si>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</si>
  <si>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</si>
  <si>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</si>
  <si>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</si>
  <si>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</si>
  <si>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</si>
  <si>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</si>
  <si>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</si>
  <si>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</si>
  <si>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</si>
  <si>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</si>
  <si>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</si>
  <si>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</si>
  <si>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</si>
  <si>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</si>
  <si>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</si>
  <si>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</si>
  <si>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</si>
  <si>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</si>
  <si>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</si>
  <si>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</si>
  <si>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</si>
  <si>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</si>
  <si>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</si>
  <si>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</si>
  <si>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</si>
  <si>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</si>
  <si>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</si>
  <si>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</si>
  <si>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</si>
  <si>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</si>
  <si>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</si>
  <si>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</si>
  <si>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</si>
  <si>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</si>
  <si>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</si>
  <si>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</si>
  <si>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</si>
  <si>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</si>
  <si>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</si>
  <si>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</si>
  <si>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</si>
  <si>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</si>
  <si>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</si>
  <si>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</si>
  <si>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</si>
  <si>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</si>
  <si>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</si>
  <si>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</si>
  <si>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</si>
  <si>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</si>
  <si>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</si>
  <si>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</si>
  <si>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</si>
  <si>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</si>
  <si>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</si>
  <si>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</si>
  <si>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</si>
  <si>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</si>
  <si>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</si>
  <si>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</si>
  <si>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</si>
  <si>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</si>
  <si>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</si>
  <si>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</si>
  <si>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</si>
  <si>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</si>
  <si>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</si>
  <si>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</si>
  <si>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</si>
  <si>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</si>
  <si>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</si>
  <si>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</si>
  <si>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</si>
  <si>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</si>
  <si>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</si>
  <si>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</si>
  <si>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</si>
  <si>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</si>
  <si>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</si>
  <si>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</si>
  <si>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</si>
  <si>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</si>
  <si>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</si>
  <si>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</si>
  <si>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</si>
  <si>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</si>
  <si>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</si>
  <si>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</si>
  <si>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</si>
  <si>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</si>
  <si>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</si>
  <si>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</si>
  <si>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</si>
  <si>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</si>
  <si>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</si>
  <si>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</si>
  <si>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</si>
  <si>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</si>
  <si>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</si>
  <si>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</si>
  <si>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</si>
  <si>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</si>
  <si>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</si>
  <si>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</si>
  <si>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</si>
  <si>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</si>
  <si>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</si>
  <si>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</si>
  <si>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</si>
  <si>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</si>
  <si>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</si>
  <si>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</si>
  <si>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</si>
  <si>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</si>
  <si>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</si>
  <si>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</si>
  <si>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</si>
  <si>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</si>
  <si>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</si>
  <si>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</si>
  <si>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</si>
  <si>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</si>
  <si>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</si>
  <si>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</si>
  <si>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</si>
  <si>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</si>
  <si>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</si>
  <si>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</si>
  <si>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</si>
  <si>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</si>
  <si>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</si>
  <si>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</si>
  <si>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</si>
  <si>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</si>
  <si>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</si>
  <si>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</si>
  <si>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</si>
  <si>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</si>
  <si>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</si>
  <si>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</si>
  <si>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</si>
  <si>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</si>
  <si>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</si>
  <si>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</si>
  <si>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</si>
  <si>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</si>
  <si>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</si>
  <si>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</si>
  <si>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</si>
  <si>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</si>
  <si>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</si>
  <si>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</si>
  <si>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</si>
  <si>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</si>
  <si>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</si>
  <si>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</si>
  <si>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</si>
  <si>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</si>
  <si>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</si>
  <si>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</si>
  <si>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</si>
  <si>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</si>
  <si>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</si>
  <si>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</si>
  <si>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</si>
  <si>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</si>
  <si>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</si>
  <si>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</si>
  <si>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</si>
  <si>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</si>
  <si>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</si>
  <si>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</si>
  <si>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</si>
  <si>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</si>
  <si>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</si>
  <si>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</si>
  <si>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</si>
  <si>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</si>
  <si>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</si>
  <si>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</si>
  <si>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</si>
  <si>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</si>
  <si>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</si>
  <si>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</si>
  <si>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</si>
  <si>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</si>
  <si>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</si>
  <si>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</si>
  <si>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</si>
  <si>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</si>
  <si>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</si>
  <si>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</si>
  <si>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</si>
  <si>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</si>
  <si>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</si>
  <si>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</si>
  <si>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</si>
  <si>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</si>
  <si>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</si>
  <si>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</si>
  <si>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</si>
  <si>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</si>
  <si>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</si>
  <si>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</si>
  <si>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</si>
  <si>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</si>
  <si>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</si>
  <si>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</si>
  <si>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</si>
  <si>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</si>
  <si>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</si>
  <si>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</si>
  <si>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</si>
  <si>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</si>
  <si>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</si>
  <si>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</si>
  <si>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</si>
  <si>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</si>
  <si>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</si>
  <si>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</si>
  <si>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</si>
  <si>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</si>
  <si>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</si>
  <si>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</si>
  <si>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</si>
  <si>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</si>
  <si>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</si>
  <si>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</si>
  <si>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</si>
  <si>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</si>
  <si>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</si>
  <si>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</si>
  <si>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</si>
  <si>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</si>
  <si>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</si>
  <si>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</si>
  <si>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</si>
  <si>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</si>
  <si>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</si>
  <si>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</si>
  <si>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</si>
  <si>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</si>
  <si>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</si>
  <si>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</si>
  <si>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</si>
  <si>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</si>
  <si>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</si>
  <si>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</si>
  <si>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</si>
  <si>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</si>
  <si>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</si>
  <si>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</si>
  <si>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</si>
  <si>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</si>
  <si>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</si>
  <si>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</si>
  <si>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</si>
  <si>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</si>
  <si>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</si>
  <si>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</si>
  <si>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</si>
  <si>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</si>
  <si>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</si>
  <si>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</si>
  <si>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</si>
  <si>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</si>
  <si>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</si>
  <si>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</si>
  <si>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</si>
  <si>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</si>
  <si>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</si>
  <si>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</si>
  <si>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</si>
  <si>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</si>
  <si>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</si>
  <si>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</si>
  <si>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</si>
  <si>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</si>
  <si>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</si>
  <si>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</si>
  <si>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</si>
  <si>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</si>
  <si>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</si>
  <si>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</si>
  <si>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</si>
  <si>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</si>
  <si>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</si>
  <si>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</si>
  <si>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</si>
  <si>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</si>
  <si>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</si>
  <si>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</si>
  <si>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</si>
  <si>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</si>
  <si>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</si>
  <si>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</si>
  <si>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</si>
  <si>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</si>
  <si>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</si>
  <si>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</si>
  <si>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</si>
  <si>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</si>
  <si>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</si>
  <si>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</si>
  <si>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</si>
  <si>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</si>
  <si>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</si>
  <si>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</si>
  <si>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</si>
  <si>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</si>
  <si>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</si>
  <si>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</si>
  <si>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</si>
  <si>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</si>
  <si>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</si>
  <si>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</si>
  <si>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</si>
  <si>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</si>
  <si>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</si>
  <si>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</si>
  <si>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</si>
  <si>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</si>
  <si>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</si>
  <si>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</si>
  <si>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</si>
  <si>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</si>
  <si>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</si>
  <si>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</si>
  <si>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</si>
  <si>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</si>
  <si>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</si>
  <si>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</si>
  <si>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</si>
  <si>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</si>
  <si>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</si>
  <si>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</si>
  <si>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</si>
  <si>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</si>
  <si>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</si>
  <si>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</si>
  <si>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</si>
  <si>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</si>
  <si>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</si>
  <si>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</si>
  <si>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</si>
  <si>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</si>
  <si>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</si>
  <si>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</si>
  <si>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</si>
  <si>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</si>
  <si>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</si>
  <si>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</si>
  <si>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</si>
  <si>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</si>
  <si>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</si>
  <si>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</si>
  <si>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</si>
  <si>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</si>
  <si>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</si>
  <si>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</si>
  <si>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</si>
  <si>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</si>
  <si>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</si>
  <si>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</si>
  <si>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</si>
  <si>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</si>
  <si>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</si>
  <si>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</si>
  <si>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</si>
  <si>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</si>
  <si>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</si>
  <si>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</si>
  <si>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</si>
  <si>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</si>
  <si>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</si>
  <si>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</si>
  <si>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</si>
  <si>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</si>
  <si>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</si>
  <si>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</si>
  <si>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</si>
  <si>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</si>
  <si>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</si>
  <si>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</si>
  <si>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</si>
  <si>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</si>
  <si>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</si>
  <si>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</si>
  <si>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</si>
  <si>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</si>
  <si>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</si>
  <si>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</si>
  <si>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</si>
  <si>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</si>
  <si>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</si>
  <si>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</si>
  <si>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</si>
  <si>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</si>
  <si>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</si>
  <si>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</si>
  <si>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</si>
  <si>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</si>
  <si>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</si>
  <si>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</si>
  <si>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</si>
  <si>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</si>
  <si>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</si>
  <si>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</si>
  <si>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</si>
  <si>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</si>
  <si>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</si>
  <si>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</si>
  <si>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</si>
  <si>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</si>
  <si>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</si>
  <si>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</si>
  <si>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</si>
  <si>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</si>
  <si>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</si>
  <si>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</si>
  <si>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</si>
  <si>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</si>
  <si>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</si>
  <si>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</si>
  <si>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</si>
  <si>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</si>
  <si>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</si>
  <si>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</si>
  <si>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</si>
  <si>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</si>
  <si>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</si>
  <si>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</si>
  <si>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</si>
  <si>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</si>
  <si>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</si>
  <si>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</si>
  <si>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</si>
  <si>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</si>
  <si>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</si>
  <si>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</si>
  <si>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</si>
  <si>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</si>
  <si>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</si>
  <si>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</si>
  <si>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</si>
  <si>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</si>
  <si>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</si>
  <si>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</si>
  <si>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</si>
  <si>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</si>
  <si>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</si>
  <si>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</si>
  <si>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</si>
  <si>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</si>
  <si>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</si>
  <si>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</si>
  <si>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</si>
  <si>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</si>
  <si>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</si>
  <si>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</si>
  <si>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</si>
  <si>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</si>
  <si>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</si>
  <si>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</si>
  <si>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</si>
  <si>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</si>
  <si>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</si>
  <si>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</si>
  <si>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</si>
  <si>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</si>
  <si>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</si>
  <si>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</si>
  <si>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</si>
  <si>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</si>
  <si>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</si>
  <si>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</si>
  <si>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</si>
  <si>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</si>
  <si>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</si>
  <si>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</si>
  <si>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</si>
  <si>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</si>
  <si>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</si>
  <si>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</si>
  <si>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</si>
  <si>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</si>
  <si>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</si>
  <si>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</si>
  <si>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</si>
  <si>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</si>
  <si>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</si>
  <si>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</si>
  <si>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</si>
  <si>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</si>
  <si>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</si>
  <si>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</si>
  <si>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</si>
  <si>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</si>
  <si>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</si>
  <si>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</si>
  <si>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</si>
  <si>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</si>
  <si>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</si>
  <si>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</si>
  <si>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</si>
  <si>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</si>
  <si>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</si>
  <si>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</si>
  <si>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</si>
  <si>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</si>
  <si>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</si>
  <si>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</si>
  <si>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</si>
  <si>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</si>
  <si>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</si>
  <si>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</si>
  <si>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</si>
  <si>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</si>
  <si>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</si>
  <si>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</si>
  <si>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</si>
  <si>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</si>
  <si>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</si>
  <si>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</si>
  <si>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</si>
  <si>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</si>
  <si>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</si>
  <si>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</si>
  <si>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</si>
  <si>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</si>
  <si>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</si>
  <si>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</si>
  <si>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</si>
  <si>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</si>
  <si>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</si>
  <si>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</si>
  <si>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</si>
  <si>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</si>
  <si>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</si>
  <si>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</si>
  <si>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</si>
  <si>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</si>
  <si>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</si>
  <si>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</si>
  <si>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</si>
  <si>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</si>
  <si>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</si>
  <si>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</si>
  <si>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</si>
  <si>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</si>
  <si>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</si>
  <si>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</si>
  <si>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</si>
  <si>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</si>
  <si>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</si>
  <si>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</si>
  <si>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</si>
  <si>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</si>
  <si>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</si>
  <si>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</si>
  <si>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</si>
  <si>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</si>
  <si>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</si>
  <si>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</si>
  <si>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</si>
  <si>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</si>
  <si>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</si>
  <si>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</si>
  <si>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</si>
  <si>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</si>
  <si>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</si>
  <si>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</si>
  <si>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</si>
  <si>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</si>
  <si>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</si>
  <si>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</si>
  <si>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</si>
  <si>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</si>
  <si>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</si>
  <si>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</si>
  <si>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</si>
  <si>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</si>
  <si>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</si>
  <si>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</si>
  <si>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</si>
  <si>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</si>
  <si>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</si>
  <si>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</si>
  <si>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</si>
  <si>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</si>
  <si>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</si>
  <si>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</si>
  <si>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</si>
  <si>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</si>
  <si>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</si>
  <si>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</si>
  <si>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</si>
  <si>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</si>
  <si>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</si>
  <si>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</si>
  <si>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</si>
  <si>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</si>
  <si>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</si>
  <si>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</si>
  <si>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</si>
  <si>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</si>
  <si>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</si>
  <si>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</si>
  <si>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</si>
  <si>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</si>
  <si>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</si>
  <si>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</si>
  <si>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</si>
  <si>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</si>
  <si>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</si>
  <si>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</si>
  <si>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</si>
  <si>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</si>
  <si>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</si>
  <si>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</si>
  <si>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</si>
  <si>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</si>
  <si>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</si>
  <si>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</si>
  <si>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</si>
  <si>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</si>
  <si>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</si>
  <si>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</si>
  <si>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</si>
  <si>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</si>
  <si>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</si>
  <si>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</si>
  <si>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</si>
  <si>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</si>
  <si>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</si>
  <si>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</si>
  <si>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</si>
  <si>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</si>
  <si>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</si>
  <si>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</si>
  <si>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</si>
  <si>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</si>
  <si>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</si>
  <si>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</si>
  <si>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</si>
  <si>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</si>
  <si>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</si>
  <si>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</si>
  <si>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</si>
  <si>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</si>
  <si>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</si>
  <si>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</si>
  <si>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</si>
  <si>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</si>
  <si>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</si>
  <si>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</si>
  <si>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</si>
  <si>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</si>
  <si>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</si>
  <si>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</si>
  <si>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</si>
  <si>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</si>
  <si>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</si>
  <si>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</si>
  <si>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</si>
  <si>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</si>
  <si>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</si>
  <si>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</si>
  <si>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</si>
  <si>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</si>
  <si>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</si>
  <si>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</si>
  <si>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</si>
  <si>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</si>
  <si>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</si>
  <si>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</si>
  <si>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</si>
  <si>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</si>
  <si>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</si>
  <si>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</si>
  <si>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</si>
  <si>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</si>
  <si>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</si>
  <si>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</si>
  <si>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</si>
  <si>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</si>
  <si>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</si>
  <si>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</si>
  <si>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</si>
  <si>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</si>
  <si>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</si>
  <si>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</si>
  <si>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</si>
  <si>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</si>
  <si>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</si>
  <si>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</si>
  <si>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</si>
  <si>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</si>
  <si>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</si>
  <si>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</si>
  <si>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</si>
  <si>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</si>
  <si>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</si>
  <si>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</si>
  <si>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</si>
  <si>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</si>
  <si>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</si>
  <si>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</si>
  <si>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</si>
  <si>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</si>
  <si>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</si>
  <si>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</si>
  <si>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</si>
  <si>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</si>
  <si>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</si>
  <si>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</si>
  <si>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</si>
  <si>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</si>
  <si>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</si>
  <si>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</si>
  <si>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</si>
  <si>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</si>
  <si>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</si>
  <si>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</si>
  <si>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</si>
  <si>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</si>
  <si>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</si>
  <si>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</si>
  <si>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</si>
  <si>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</si>
  <si>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</si>
  <si>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</si>
  <si>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</si>
  <si>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</si>
  <si>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</si>
  <si>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</si>
  <si>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</si>
  <si>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</si>
  <si>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</si>
  <si>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</si>
  <si>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</si>
  <si>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</si>
  <si>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</si>
  <si>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</si>
  <si>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</si>
  <si>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</si>
  <si>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</si>
  <si>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</si>
  <si>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</si>
  <si>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</si>
  <si>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</si>
  <si>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</si>
  <si>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</si>
  <si>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</si>
  <si>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</si>
  <si>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</si>
  <si>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</si>
  <si>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</si>
  <si>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</si>
  <si>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</si>
  <si>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</si>
  <si>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</si>
  <si>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</si>
  <si>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</si>
  <si>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</si>
  <si>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</si>
  <si>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</si>
  <si>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</si>
  <si>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</si>
  <si>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</si>
  <si>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</si>
  <si>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</si>
  <si>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</si>
  <si>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</si>
  <si>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</si>
  <si>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</si>
  <si>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</si>
  <si>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</si>
  <si>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</si>
  <si>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</si>
  <si>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</si>
  <si>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</si>
  <si>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</si>
  <si>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</si>
  <si>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</si>
  <si>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</si>
  <si>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</si>
  <si>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</si>
  <si>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</si>
  <si>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</si>
  <si>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</si>
  <si>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</si>
  <si>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</si>
  <si>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</si>
  <si>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</si>
  <si>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</si>
  <si>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</si>
  <si>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</si>
  <si>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</si>
  <si>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</si>
  <si>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</si>
  <si>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</si>
  <si>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</si>
  <si>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</si>
  <si>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</si>
  <si>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</si>
  <si>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</si>
  <si>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</si>
  <si>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</si>
  <si>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</si>
  <si>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</si>
  <si>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</si>
  <si>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</si>
  <si>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</si>
  <si>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</si>
  <si>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</si>
  <si>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</si>
  <si>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</si>
  <si>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</si>
  <si>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</si>
  <si>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</si>
  <si>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</si>
  <si>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</si>
  <si>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</si>
  <si>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</si>
  <si>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</si>
  <si>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</si>
  <si>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</si>
  <si>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</si>
  <si>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</si>
  <si>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</si>
  <si>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</si>
  <si>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</si>
  <si>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</si>
  <si>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</si>
  <si>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</si>
  <si>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</si>
  <si>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</si>
  <si>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</si>
  <si>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</si>
  <si>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</si>
  <si>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</si>
  <si>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</si>
  <si>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</si>
  <si>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</si>
  <si>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</si>
  <si>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</si>
  <si>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</si>
  <si>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</si>
  <si>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</si>
  <si>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</si>
  <si>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</si>
  <si>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</si>
  <si>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</si>
  <si>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</si>
  <si>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</si>
  <si>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</si>
  <si>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</si>
  <si>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</si>
  <si>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</si>
  <si>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</si>
  <si>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</si>
  <si>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</si>
  <si>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</si>
  <si>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</si>
  <si>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</si>
  <si>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</si>
  <si>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</si>
  <si>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</si>
  <si>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</si>
  <si>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</si>
  <si>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</si>
  <si>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</si>
  <si>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</si>
  <si>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</si>
  <si>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</si>
  <si>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</si>
  <si>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</si>
  <si>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</si>
  <si>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</si>
  <si>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</si>
  <si>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</si>
  <si>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</si>
  <si>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</si>
  <si>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</si>
  <si>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</si>
  <si>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</si>
  <si>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</si>
  <si>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</si>
  <si>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</si>
  <si>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</si>
  <si>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</si>
  <si>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</si>
  <si>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</si>
  <si>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</si>
  <si>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</si>
  <si>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</si>
  <si>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</si>
  <si>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</si>
  <si>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</si>
  <si>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</si>
  <si>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</si>
  <si>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</si>
  <si>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</si>
  <si>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</si>
  <si>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</si>
  <si>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</si>
  <si>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</si>
  <si>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</si>
  <si>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</si>
  <si>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</si>
  <si>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</si>
  <si>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</si>
  <si>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</si>
  <si>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</si>
  <si>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</si>
  <si>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</si>
  <si>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</si>
  <si>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</si>
  <si>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</si>
  <si>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</si>
  <si>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</si>
  <si>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</si>
  <si>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</si>
  <si>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</si>
  <si>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</si>
  <si>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</si>
  <si>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</si>
  <si>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</si>
  <si>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</si>
  <si>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</si>
  <si>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</si>
  <si>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</si>
  <si>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</si>
  <si>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</si>
  <si>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</si>
  <si>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</si>
  <si>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</si>
  <si>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</si>
  <si>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</si>
  <si>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</si>
  <si>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</si>
  <si>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</si>
  <si>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</si>
  <si>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</si>
  <si>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</si>
  <si>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</si>
  <si>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</si>
  <si>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</si>
  <si>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</si>
  <si>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</si>
  <si>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</si>
  <si>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</si>
  <si>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</si>
  <si>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</si>
  <si>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</si>
  <si>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</si>
  <si>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</si>
  <si>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</si>
  <si>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</si>
  <si>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</si>
  <si>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</si>
  <si>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</si>
  <si>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</si>
  <si>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</si>
  <si>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</si>
  <si>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</si>
  <si>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</si>
  <si>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</si>
  <si>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</si>
  <si>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</si>
  <si>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</si>
  <si>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</si>
  <si>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</si>
  <si>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</si>
  <si>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</si>
  <si>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</si>
  <si>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</si>
  <si>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</si>
  <si>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</si>
  <si>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</si>
  <si>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</si>
  <si>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</si>
  <si>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</si>
  <si>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</si>
  <si>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</si>
  <si>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</si>
  <si>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</si>
  <si>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</si>
  <si>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</si>
  <si>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</si>
  <si>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</si>
  <si>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</si>
  <si>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</si>
  <si>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</si>
  <si>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</si>
  <si>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</si>
  <si>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</si>
  <si>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</si>
  <si>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</si>
  <si>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</si>
  <si>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</si>
  <si>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</si>
  <si>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</si>
  <si>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</si>
  <si>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</si>
  <si>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</si>
  <si>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</si>
  <si>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</si>
  <si>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</si>
  <si>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</si>
  <si>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</si>
  <si>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</si>
  <si>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</si>
  <si>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</si>
  <si>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</si>
  <si>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</si>
  <si>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</si>
  <si>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</si>
  <si>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</si>
  <si>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</si>
  <si>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</si>
  <si>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</si>
  <si>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</si>
  <si>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</si>
  <si>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</si>
  <si>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</si>
  <si>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</si>
  <si>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</si>
  <si>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</si>
  <si>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</si>
  <si>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</si>
  <si>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</si>
  <si>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</si>
  <si>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</si>
  <si>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</si>
  <si>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</si>
  <si>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</si>
  <si>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</si>
  <si>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</si>
  <si>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</si>
  <si>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</si>
  <si>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</si>
  <si>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</si>
  <si>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</si>
  <si>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</si>
  <si>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</si>
  <si>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</si>
  <si>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</si>
  <si>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</si>
  <si>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</si>
  <si>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</si>
  <si>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</si>
  <si>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</si>
  <si>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</si>
  <si>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</si>
  <si>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</si>
  <si>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</si>
  <si>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</si>
  <si>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</si>
  <si>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</si>
  <si>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</si>
  <si>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</si>
  <si>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</si>
  <si>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</si>
  <si>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</si>
  <si>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</si>
  <si>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</si>
  <si>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</si>
  <si>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</si>
  <si>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</si>
  <si>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</si>
  <si>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</si>
  <si>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</si>
  <si>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</si>
  <si>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</si>
  <si>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</si>
  <si>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</si>
  <si>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</si>
  <si>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</si>
  <si>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</si>
  <si>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</si>
  <si>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</si>
  <si>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</si>
  <si>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</si>
  <si>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</si>
  <si>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</si>
  <si>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</si>
  <si>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</si>
  <si>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</si>
  <si>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</si>
  <si>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</si>
  <si>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</si>
  <si>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</si>
  <si>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</si>
  <si>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</si>
  <si>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</si>
  <si>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</si>
  <si>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</si>
  <si>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</si>
  <si>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</si>
  <si>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</si>
  <si>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</si>
  <si>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</si>
  <si>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</si>
  <si>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</si>
  <si>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</si>
  <si>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</si>
  <si>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</si>
  <si>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</si>
  <si>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</si>
  <si>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</si>
  <si>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</si>
  <si>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</si>
  <si>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</si>
  <si>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</si>
  <si>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</si>
  <si>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</si>
  <si>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</si>
  <si>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</si>
  <si>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</si>
  <si>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</si>
  <si>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</si>
  <si>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</si>
  <si>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</si>
  <si>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</si>
  <si>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</si>
  <si>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</si>
  <si>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</si>
  <si>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</si>
  <si>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</si>
  <si>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</si>
  <si>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</si>
  <si>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</si>
  <si>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</si>
  <si>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</si>
  <si>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</si>
  <si>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</si>
  <si>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</si>
  <si>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</si>
  <si>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</si>
  <si>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</si>
  <si>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</si>
  <si>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</si>
  <si>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</si>
  <si>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</si>
  <si>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</si>
  <si>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</si>
  <si>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</si>
  <si>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</si>
  <si>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</si>
  <si>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</si>
  <si>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</si>
  <si>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</si>
  <si>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</si>
  <si>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</si>
  <si>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</si>
  <si>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</si>
  <si>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</si>
  <si>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</si>
  <si>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</si>
  <si>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</si>
  <si>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</si>
  <si>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</si>
  <si>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</si>
  <si>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</si>
  <si>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</si>
  <si>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</si>
  <si>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</si>
  <si>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</si>
  <si>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</si>
  <si>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</si>
  <si>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</si>
  <si>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</si>
  <si>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</si>
  <si>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</si>
  <si>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</si>
  <si>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</si>
  <si>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</si>
  <si>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</si>
  <si>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</si>
  <si>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</si>
  <si>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</si>
  <si>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</si>
  <si>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</si>
  <si>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</si>
  <si>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</si>
  <si>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</si>
  <si>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</si>
  <si>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</si>
  <si>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</si>
  <si>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</si>
  <si>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</si>
  <si>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</si>
  <si>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</si>
  <si>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</si>
  <si>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</si>
  <si>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</si>
  <si>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</si>
  <si>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</si>
  <si>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</si>
  <si>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</si>
  <si>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</si>
  <si>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</si>
  <si>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</si>
  <si>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</si>
  <si>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</si>
  <si>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</si>
  <si>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</si>
  <si>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</si>
  <si>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</si>
  <si>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</si>
  <si>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</si>
  <si>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</si>
  <si>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</si>
  <si>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</si>
  <si>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</si>
  <si>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</si>
  <si>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</si>
  <si>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</si>
  <si>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</si>
  <si>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</si>
  <si>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</si>
  <si>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</si>
  <si>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</si>
  <si>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</si>
  <si>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</si>
  <si>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</si>
  <si>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</si>
  <si>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</si>
  <si>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</si>
  <si>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</si>
  <si>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</si>
  <si>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</si>
  <si>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</si>
  <si>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</si>
  <si>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</si>
  <si>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</si>
  <si>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</si>
  <si>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</si>
  <si>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</si>
  <si>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</si>
  <si>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</si>
  <si>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</si>
  <si>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</si>
  <si>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</si>
  <si>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</si>
  <si>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</si>
  <si>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</si>
  <si>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</si>
  <si>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</si>
  <si>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</si>
  <si>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</si>
  <si>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</si>
  <si>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</si>
  <si>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</si>
  <si>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</si>
  <si>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</si>
  <si>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</si>
  <si>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</si>
  <si>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</si>
  <si>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</si>
  <si>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</si>
  <si>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</si>
  <si>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</si>
  <si>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</si>
  <si>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</si>
  <si>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</si>
  <si>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</si>
  <si>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</si>
  <si>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</si>
  <si>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</si>
  <si>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</si>
  <si>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</si>
  <si>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</si>
  <si>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</si>
  <si>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</si>
  <si>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</si>
  <si>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</si>
  <si>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</si>
  <si>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</si>
  <si>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</si>
  <si>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</si>
  <si>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</si>
  <si>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</si>
  <si>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</si>
  <si>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</si>
  <si>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</si>
  <si>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</si>
  <si>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</si>
  <si>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</si>
  <si>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</si>
  <si>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</si>
  <si>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</si>
  <si>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</si>
  <si>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</si>
  <si>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</si>
  <si>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</si>
  <si>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</si>
  <si>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</si>
  <si>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</si>
  <si>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</si>
  <si>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</si>
  <si>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</si>
  <si>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</si>
  <si>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</si>
  <si>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</si>
  <si>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</si>
  <si>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</si>
  <si>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</si>
  <si>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</si>
  <si>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</si>
  <si>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</si>
  <si>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</si>
  <si>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</si>
  <si>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</si>
  <si>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</si>
  <si>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</si>
  <si>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</si>
  <si>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</si>
  <si>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</si>
  <si>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</si>
  <si>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</si>
  <si>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</si>
  <si>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</si>
  <si>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</si>
  <si>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</si>
  <si>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</si>
  <si>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</si>
  <si>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</si>
  <si>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</si>
  <si>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</si>
  <si>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</si>
  <si>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</si>
  <si>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</si>
  <si>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</si>
  <si>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</si>
  <si>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</si>
  <si>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</si>
  <si>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</si>
  <si>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</si>
  <si>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</si>
  <si>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</si>
  <si>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</si>
  <si>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</si>
  <si>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</si>
  <si>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</si>
  <si>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</si>
  <si>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</si>
  <si>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</si>
  <si>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</si>
  <si>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</si>
  <si>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</si>
  <si>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</si>
  <si>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</si>
  <si>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</si>
  <si>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</si>
  <si>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</si>
  <si>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</si>
  <si>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</si>
  <si>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</si>
  <si>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</si>
  <si>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</si>
  <si>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</si>
  <si>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</si>
  <si>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</si>
  <si>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</si>
  <si>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</si>
  <si>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</si>
  <si>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</si>
  <si>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</si>
  <si>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</si>
  <si>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</si>
  <si>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</si>
  <si>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</si>
  <si>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</si>
  <si>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</si>
  <si>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</si>
  <si>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</si>
  <si>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</si>
  <si>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</si>
  <si>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</si>
  <si>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</si>
  <si>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</si>
  <si>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</si>
  <si>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</si>
  <si>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</si>
  <si>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</si>
  <si>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</si>
  <si>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</si>
  <si>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</si>
  <si>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</si>
  <si>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</si>
  <si>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</si>
  <si>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</si>
  <si>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</si>
  <si>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</si>
  <si>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</si>
  <si>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</si>
  <si>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</si>
  <si>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</si>
  <si>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</si>
  <si>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</si>
  <si>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</si>
  <si>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</si>
  <si>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</si>
  <si>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</si>
  <si>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</si>
  <si>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</si>
  <si>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</si>
  <si>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</si>
  <si>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</si>
  <si>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</si>
  <si>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</si>
  <si>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</si>
  <si>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</si>
  <si>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</si>
  <si>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</si>
  <si>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</si>
  <si>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</si>
  <si>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</si>
  <si>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</si>
  <si>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</si>
  <si>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</si>
  <si>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</si>
  <si>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</si>
  <si>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</si>
  <si>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</si>
  <si>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</si>
  <si>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</si>
  <si>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</si>
  <si>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</si>
  <si>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</si>
  <si>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</si>
  <si>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</si>
  <si>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</si>
  <si>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</si>
  <si>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</si>
  <si>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</si>
  <si>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</si>
  <si>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</si>
  <si>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</si>
  <si>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</si>
  <si>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</si>
  <si>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</si>
  <si>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</si>
  <si>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</si>
  <si>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</si>
  <si>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</si>
  <si>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</si>
  <si>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</si>
  <si>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</si>
  <si>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</si>
  <si>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</si>
  <si>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</si>
  <si>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</si>
  <si>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</si>
  <si>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</si>
  <si>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</si>
  <si>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</si>
  <si>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</si>
  <si>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</si>
  <si>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</si>
  <si>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</si>
  <si>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</si>
  <si>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</si>
  <si>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</si>
  <si>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</si>
  <si>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</si>
  <si>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</si>
  <si>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</si>
  <si>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</si>
  <si>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</si>
  <si>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</si>
  <si>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</si>
  <si>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</si>
  <si>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</si>
  <si>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</si>
  <si>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</si>
  <si>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</si>
  <si>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</si>
  <si>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</si>
  <si>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</si>
  <si>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</si>
  <si>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</si>
  <si>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</si>
  <si>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</si>
  <si>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</si>
  <si>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</si>
  <si>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</si>
  <si>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</si>
  <si>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</si>
  <si>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</si>
  <si>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</si>
  <si>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</si>
  <si>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</si>
  <si>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</si>
  <si>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</si>
  <si>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</si>
  <si>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</si>
  <si>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</si>
  <si>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</si>
  <si>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</si>
  <si>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</si>
  <si>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</si>
  <si>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</si>
  <si>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</si>
  <si>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</si>
  <si>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</si>
  <si>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</si>
  <si>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</si>
  <si>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</si>
  <si>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</si>
  <si>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</si>
  <si>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</si>
  <si>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</si>
  <si>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</si>
  <si>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</si>
  <si>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</si>
  <si>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</si>
  <si>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</si>
  <si>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</si>
  <si>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</si>
  <si>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</si>
  <si>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</si>
  <si>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</si>
  <si>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</si>
  <si>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</si>
  <si>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</si>
  <si>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</si>
  <si>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</si>
  <si>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</si>
  <si>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</si>
  <si>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</si>
  <si>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</si>
  <si>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</si>
  <si>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</si>
  <si>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</si>
  <si>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</si>
  <si>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</si>
  <si>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</si>
  <si>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</si>
  <si>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</si>
  <si>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</si>
  <si>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</si>
  <si>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</si>
  <si>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</si>
  <si>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</si>
  <si>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</si>
  <si>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</si>
  <si>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</si>
  <si>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</si>
  <si>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</si>
  <si>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</si>
  <si>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</si>
  <si>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</si>
  <si>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</si>
  <si>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</si>
  <si>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</si>
  <si>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</si>
  <si>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</si>
  <si>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</si>
  <si>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</si>
  <si>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</si>
  <si>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</si>
  <si>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</si>
  <si>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</si>
  <si>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</si>
  <si>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</si>
  <si>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</si>
  <si>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</si>
  <si>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</si>
  <si>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</si>
  <si>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</si>
  <si>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</si>
  <si>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</si>
  <si>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</si>
  <si>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</si>
  <si>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</si>
  <si>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</si>
  <si>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</si>
  <si>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</si>
  <si>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</si>
  <si>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</si>
  <si>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</si>
  <si>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</si>
  <si>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</si>
  <si>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</si>
  <si>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</si>
  <si>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</si>
  <si>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</si>
  <si>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</si>
  <si>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</si>
  <si>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</si>
  <si>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</si>
  <si>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</si>
  <si>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</si>
  <si>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</si>
  <si>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</si>
  <si>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</si>
  <si>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</si>
  <si>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</si>
  <si>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</si>
  <si>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</si>
  <si>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</si>
  <si>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</si>
  <si>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</si>
  <si>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</si>
  <si>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</si>
  <si>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</si>
  <si>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</si>
  <si>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</si>
  <si>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</si>
  <si>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</si>
  <si>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</si>
  <si>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</si>
  <si>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</si>
  <si>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</si>
  <si>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</si>
  <si>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</si>
  <si>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</si>
  <si>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</si>
  <si>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</si>
  <si>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</si>
  <si>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</si>
  <si>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</si>
  <si>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</si>
  <si>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</si>
  <si>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</si>
  <si>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</si>
  <si>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</si>
  <si>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</si>
  <si>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</si>
  <si>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</si>
  <si>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</si>
  <si>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</si>
  <si>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</si>
  <si>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</si>
  <si>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</si>
  <si>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</si>
  <si>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</si>
  <si>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</si>
  <si>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</si>
  <si>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</si>
  <si>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</si>
  <si>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</si>
  <si>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</si>
  <si>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</si>
  <si>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</si>
  <si>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</si>
  <si>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</si>
  <si>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</si>
  <si>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</si>
  <si>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</si>
  <si>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</si>
  <si>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</si>
  <si>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</si>
  <si>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</si>
  <si>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</si>
  <si>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</si>
  <si>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</si>
  <si>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</si>
  <si>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</si>
  <si>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</si>
  <si>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</si>
  <si>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</si>
  <si>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</si>
  <si>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</si>
  <si>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</si>
  <si>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</si>
  <si>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</si>
  <si>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</si>
  <si>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</si>
  <si>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</si>
  <si>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</si>
  <si>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</si>
  <si>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</si>
  <si>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</si>
  <si>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</si>
  <si>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</si>
  <si>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</si>
  <si>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</si>
  <si>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</si>
  <si>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</si>
  <si>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</si>
  <si>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</si>
  <si>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</si>
  <si>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</si>
  <si>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</si>
  <si>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</si>
  <si>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</si>
  <si>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</si>
  <si>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</si>
  <si>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</si>
  <si>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</si>
  <si>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</si>
  <si>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</si>
  <si>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</si>
  <si>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</si>
  <si>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</si>
  <si>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</si>
  <si>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</si>
  <si>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</si>
  <si>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</si>
  <si>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</si>
  <si>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</si>
  <si>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</si>
  <si>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</si>
  <si>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</si>
  <si>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</si>
  <si>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</si>
  <si>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</si>
  <si>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</si>
  <si>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</si>
  <si>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</si>
  <si>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</si>
  <si>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</si>
  <si>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</si>
  <si>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</si>
  <si>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</si>
  <si>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</si>
  <si>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</si>
  <si>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</si>
  <si>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</si>
  <si>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</si>
  <si>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</si>
  <si>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</si>
  <si>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</si>
  <si>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</si>
  <si>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</si>
  <si>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</si>
  <si>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</si>
  <si>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</si>
  <si>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</si>
  <si>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</si>
  <si>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</si>
  <si>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</si>
  <si>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</si>
  <si>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</si>
  <si>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</si>
  <si>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</si>
  <si>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</si>
  <si>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</si>
  <si>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</si>
  <si>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</si>
  <si>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</si>
  <si>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</si>
  <si>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</si>
  <si>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</si>
  <si>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</si>
  <si>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</si>
  <si>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</si>
  <si>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</si>
  <si>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</si>
  <si>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</si>
  <si>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</si>
  <si>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</si>
  <si>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</si>
  <si>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</si>
  <si>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</si>
  <si>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</si>
  <si>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</si>
  <si>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</si>
  <si>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</si>
  <si>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</si>
  <si>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</si>
  <si>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</si>
  <si>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</si>
  <si>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</si>
  <si>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</si>
  <si>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</si>
  <si>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</si>
  <si>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</si>
  <si>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</si>
  <si>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</si>
  <si>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</si>
  <si>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</si>
  <si>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</si>
  <si>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</si>
  <si>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</si>
  <si>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</si>
  <si>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</si>
  <si>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</si>
  <si>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</si>
  <si>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</si>
  <si>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</si>
  <si>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</si>
  <si>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</si>
  <si>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</si>
  <si>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</si>
  <si>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</si>
  <si>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</si>
  <si>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</si>
  <si>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</si>
  <si>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</si>
  <si>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</si>
  <si>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</si>
  <si>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</si>
  <si>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</si>
  <si>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</si>
  <si>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</si>
  <si>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</si>
  <si>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</si>
  <si>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</si>
  <si>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</si>
  <si>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</si>
  <si>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</si>
  <si>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</si>
  <si>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</si>
  <si>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</si>
  <si>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</si>
  <si>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</si>
  <si>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</si>
  <si>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</si>
  <si>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</si>
  <si>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</si>
  <si>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</si>
  <si>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</si>
  <si>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</si>
  <si>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</si>
  <si>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</si>
  <si>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</si>
  <si>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</si>
  <si>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</si>
  <si>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</si>
  <si>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</si>
  <si>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</si>
  <si>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</si>
  <si>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</si>
  <si>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</si>
  <si>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</si>
  <si>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</si>
  <si>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</si>
  <si>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</si>
  <si>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</si>
  <si>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</si>
  <si>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</si>
  <si>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</si>
  <si>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</si>
  <si>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</si>
  <si>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</si>
  <si>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</si>
  <si>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</si>
  <si>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</si>
  <si>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</si>
  <si>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</si>
  <si>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</si>
  <si>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</si>
  <si>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</si>
  <si>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</si>
  <si>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</si>
  <si>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</si>
  <si>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</si>
  <si>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</si>
  <si>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</si>
  <si>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</si>
  <si>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</si>
  <si>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</si>
  <si>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</si>
  <si>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</si>
  <si>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</si>
  <si>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</si>
  <si>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</si>
  <si>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</si>
  <si>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</si>
  <si>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</si>
  <si>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</si>
  <si>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</si>
  <si>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</si>
  <si>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</si>
  <si>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</si>
  <si>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</si>
  <si>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</si>
  <si>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</si>
  <si>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</si>
  <si>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</si>
  <si>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</si>
  <si>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</si>
  <si>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</si>
  <si>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</si>
  <si>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</si>
  <si>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</si>
  <si>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</si>
  <si>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</si>
  <si>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</si>
  <si>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</si>
  <si>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</si>
  <si>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</si>
  <si>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</si>
  <si>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</si>
  <si>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</si>
  <si>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</si>
  <si>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</si>
  <si>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</si>
  <si>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</si>
  <si>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</si>
  <si>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</si>
  <si>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</si>
  <si>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</si>
  <si>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</si>
  <si>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</si>
  <si>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</si>
  <si>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</si>
  <si>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</si>
  <si>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</si>
  <si>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</si>
  <si>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</si>
  <si>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</si>
  <si>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</si>
  <si>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</si>
  <si>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</si>
  <si>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</si>
  <si>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</si>
  <si>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</si>
  <si>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</si>
  <si>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</si>
  <si>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</si>
  <si>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</si>
  <si>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</si>
  <si>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</si>
  <si>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</si>
  <si>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</si>
  <si>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</si>
  <si>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</si>
  <si>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</si>
  <si>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</si>
  <si>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</si>
  <si>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</si>
  <si>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</si>
  <si>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</si>
  <si>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</si>
  <si>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</si>
  <si>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</si>
  <si>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</si>
  <si>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</si>
  <si>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</si>
  <si>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</si>
  <si>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</si>
  <si>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</si>
  <si>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</si>
  <si>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</si>
  <si>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</si>
  <si>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</si>
  <si>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</si>
  <si>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</si>
  <si>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</si>
  <si>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</si>
  <si>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</si>
  <si>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</si>
  <si>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</si>
  <si>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</si>
  <si>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</si>
  <si>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</si>
  <si>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</si>
  <si>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</si>
  <si>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</si>
  <si>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</si>
  <si>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</si>
  <si>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</si>
  <si>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</si>
  <si>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</si>
  <si>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</si>
  <si>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</si>
  <si>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</si>
  <si>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</si>
  <si>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</si>
  <si>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</si>
  <si>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</si>
  <si>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</si>
  <si>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</si>
  <si>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</si>
  <si>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</si>
  <si>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</si>
  <si>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</si>
  <si>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</si>
  <si>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</si>
  <si>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</si>
  <si>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</si>
  <si>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</si>
  <si>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</si>
  <si>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</si>
  <si>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</si>
  <si>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</si>
  <si>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</si>
  <si>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</si>
  <si>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</si>
  <si>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</si>
  <si>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</si>
  <si>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</si>
  <si>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</si>
  <si>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</si>
  <si>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</si>
  <si>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</si>
  <si>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</si>
  <si>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</si>
  <si>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</si>
  <si>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</si>
  <si>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</si>
  <si>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</si>
  <si>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</si>
  <si>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</si>
  <si>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</si>
  <si>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</si>
  <si>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</si>
  <si>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</si>
  <si>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</si>
  <si>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</si>
  <si>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</si>
  <si>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</si>
  <si>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</si>
  <si>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</si>
  <si>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</si>
  <si>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</si>
  <si>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</si>
  <si>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</si>
  <si>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</si>
  <si>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</si>
  <si>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</si>
  <si>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</si>
  <si>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</si>
  <si>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</si>
  <si>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</si>
  <si>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</si>
  <si>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</si>
  <si>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</si>
  <si>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</si>
  <si>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</si>
  <si>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</si>
  <si>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</si>
  <si>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</si>
  <si>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</si>
  <si>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</si>
  <si>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</si>
  <si>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</si>
  <si>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</si>
  <si>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</si>
  <si>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</si>
  <si>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</si>
  <si>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</si>
  <si>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</si>
  <si>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</si>
  <si>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</si>
  <si>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</si>
  <si>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</si>
  <si>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</si>
  <si>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</si>
  <si>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</si>
  <si>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</si>
  <si>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</si>
  <si>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</si>
  <si>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</si>
  <si>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</si>
  <si>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</si>
  <si>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</si>
  <si>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</si>
  <si>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</si>
  <si>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</si>
  <si>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</si>
  <si>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</si>
  <si>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</si>
  <si>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</si>
  <si>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</si>
  <si>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</si>
  <si>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</si>
  <si>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</si>
  <si>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</si>
  <si>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</si>
  <si>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</si>
  <si>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</si>
  <si>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</si>
  <si>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</si>
  <si>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</si>
  <si>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</si>
  <si>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</si>
  <si>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</si>
  <si>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</si>
  <si>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</si>
  <si>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</si>
  <si>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</si>
  <si>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</si>
  <si>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</si>
  <si>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</si>
  <si>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</si>
  <si>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</si>
  <si>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</si>
  <si>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</si>
  <si>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</si>
  <si>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</si>
  <si>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</si>
  <si>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</si>
  <si>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</si>
  <si>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</si>
  <si>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</si>
  <si>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</si>
  <si>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</si>
  <si>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</si>
  <si>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</si>
  <si>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</si>
  <si>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</si>
  <si>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</si>
  <si>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</si>
  <si>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</si>
  <si>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</si>
  <si>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</si>
  <si>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</si>
  <si>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</si>
  <si>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</si>
  <si>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</si>
  <si>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</si>
  <si>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</si>
  <si>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</si>
  <si>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</si>
  <si>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</si>
  <si>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</si>
  <si>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</si>
  <si>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</si>
  <si>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</si>
  <si>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</si>
  <si>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</si>
  <si>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</si>
  <si>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</si>
  <si>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</si>
  <si>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</si>
  <si>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</si>
  <si>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</si>
  <si>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</si>
  <si>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</si>
  <si>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</si>
  <si>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</si>
  <si>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</si>
  <si>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</si>
  <si>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</si>
  <si>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</si>
  <si>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</si>
  <si>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</si>
  <si>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</si>
  <si>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</si>
  <si>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</si>
  <si>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</si>
  <si>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</si>
  <si>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</si>
  <si>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</si>
  <si>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</si>
  <si>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</si>
  <si>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</si>
  <si>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</si>
  <si>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</si>
  <si>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</si>
  <si>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</si>
  <si>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</si>
  <si>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</si>
  <si>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</si>
  <si>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</si>
  <si>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</si>
  <si>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</si>
  <si>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</si>
  <si>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</si>
  <si>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</si>
  <si>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</si>
  <si>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</si>
  <si>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</si>
  <si>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</si>
  <si>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</si>
  <si>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</si>
  <si>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</si>
  <si>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</si>
  <si>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</si>
  <si>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</si>
  <si>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</si>
  <si>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</si>
  <si>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</si>
  <si>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</si>
  <si>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</si>
  <si>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</si>
  <si>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</si>
  <si>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</si>
  <si>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</si>
  <si>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</si>
  <si>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</si>
  <si>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</si>
  <si>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</si>
  <si>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</si>
  <si>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</si>
  <si>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</si>
  <si>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</si>
  <si>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</si>
  <si>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</si>
  <si>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</si>
  <si>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</si>
  <si>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</si>
  <si>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</si>
  <si>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</si>
  <si>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</si>
  <si>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</si>
  <si>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</si>
  <si>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</si>
  <si>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</si>
  <si>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</si>
  <si>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</si>
  <si>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</si>
  <si>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</si>
  <si>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</si>
  <si>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</si>
  <si>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</si>
  <si>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</si>
  <si>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</si>
  <si>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</si>
  <si>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</si>
  <si>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</si>
  <si>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</si>
  <si>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</si>
  <si>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</si>
  <si>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</si>
  <si>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</si>
  <si>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</si>
  <si>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</si>
  <si>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</si>
  <si>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</si>
  <si>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</si>
  <si>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</si>
  <si>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</si>
  <si>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</si>
  <si>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</si>
  <si>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</si>
  <si>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</si>
  <si>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</si>
  <si>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</si>
  <si>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</si>
  <si>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</si>
  <si>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</si>
  <si>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</si>
  <si>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</si>
  <si>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</si>
  <si>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</si>
  <si>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</si>
  <si>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</si>
  <si>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</si>
  <si>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</si>
  <si>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</si>
  <si>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</si>
  <si>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</si>
  <si>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</si>
  <si>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</si>
  <si>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</si>
  <si>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</si>
  <si>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</si>
  <si>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</si>
  <si>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</si>
  <si>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</si>
  <si>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</si>
  <si>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</si>
  <si>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</si>
  <si>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</si>
  <si>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</si>
  <si>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</si>
  <si>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</si>
  <si>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</si>
  <si>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</si>
  <si>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</si>
  <si>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</si>
  <si>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</si>
  <si>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</si>
  <si>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</si>
  <si>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</si>
  <si>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</si>
  <si>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</si>
  <si>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</si>
  <si>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</si>
  <si>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</si>
  <si>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</si>
  <si>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</si>
  <si>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</si>
  <si>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</si>
  <si>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</si>
  <si>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</si>
  <si>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</si>
  <si>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</si>
  <si>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</si>
  <si>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</si>
  <si>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</si>
  <si>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</si>
  <si>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</si>
  <si>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</si>
  <si>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</si>
  <si>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</si>
  <si>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</si>
  <si>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</si>
  <si>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</si>
  <si>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</si>
  <si>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</si>
  <si>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</si>
  <si>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</si>
  <si>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</si>
  <si>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</si>
  <si>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</si>
  <si>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</si>
  <si>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</si>
  <si>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</si>
  <si>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</si>
  <si>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</si>
  <si>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</si>
  <si>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</si>
  <si>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</si>
  <si>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</si>
  <si>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</si>
  <si>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</si>
  <si>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</si>
  <si>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</si>
  <si>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</si>
  <si>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</si>
  <si>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</si>
  <si>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</si>
  <si>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</si>
  <si>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</si>
  <si>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</si>
  <si>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</si>
  <si>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</si>
  <si>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</si>
  <si>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</si>
  <si>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</si>
  <si>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</si>
  <si>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</si>
  <si>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</si>
  <si>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</si>
  <si>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</si>
  <si>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</si>
  <si>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</si>
  <si>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</si>
  <si>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</si>
  <si>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</si>
  <si>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</si>
  <si>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</si>
  <si>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</si>
  <si>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</si>
  <si>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</si>
  <si>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</si>
  <si>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</si>
  <si>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</si>
  <si>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</si>
  <si>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</si>
  <si>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</si>
  <si>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</si>
  <si>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</si>
  <si>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</si>
  <si>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</si>
  <si>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</si>
  <si>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</si>
  <si>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</si>
  <si>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</si>
  <si>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</si>
  <si>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</si>
  <si>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</si>
  <si>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</si>
  <si>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</si>
  <si>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</si>
  <si>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</si>
  <si>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</si>
  <si>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</si>
  <si>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</si>
  <si>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</si>
  <si>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</si>
  <si>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</si>
  <si>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</si>
  <si>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</si>
  <si>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</si>
  <si>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</si>
  <si>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</si>
  <si>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</si>
  <si>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</si>
  <si>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</si>
  <si>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</si>
  <si>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</si>
  <si>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</si>
  <si>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</si>
  <si>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</si>
  <si>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</si>
  <si>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</si>
  <si>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</si>
  <si>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</si>
  <si>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</si>
  <si>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</si>
  <si>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</si>
  <si>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</si>
  <si>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</si>
  <si>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</si>
  <si>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</si>
  <si>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</si>
  <si>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</si>
  <si>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</si>
  <si>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</si>
  <si>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</si>
  <si>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</si>
  <si>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</si>
  <si>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</si>
  <si>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</si>
  <si>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</si>
  <si>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</si>
  <si>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</si>
  <si>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</si>
  <si>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</si>
  <si>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</si>
  <si>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</si>
  <si>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</si>
  <si>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</si>
  <si>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</si>
  <si>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</si>
  <si>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</si>
  <si>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</si>
  <si>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</si>
  <si>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</si>
  <si>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</si>
  <si>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</si>
  <si>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</si>
  <si>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</si>
  <si>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</si>
  <si>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</si>
  <si>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</si>
  <si>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</si>
  <si>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</si>
  <si>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</si>
  <si>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</si>
  <si>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</si>
  <si>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</si>
  <si>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</si>
  <si>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</si>
  <si>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</si>
  <si>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</si>
  <si>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</si>
  <si>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</si>
  <si>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</si>
  <si>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</si>
  <si>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</si>
  <si>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</si>
  <si>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</si>
  <si>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</si>
  <si>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</si>
  <si>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</si>
  <si>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</si>
  <si>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</si>
  <si>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</si>
  <si>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</si>
  <si>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</si>
  <si>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</si>
  <si>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</si>
  <si>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</si>
  <si>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</si>
  <si>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</si>
  <si>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</si>
  <si>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</si>
  <si>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</si>
  <si>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</si>
  <si>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</si>
  <si>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</si>
  <si>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</si>
  <si>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</si>
  <si>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</si>
  <si>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</si>
  <si>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</si>
  <si>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</si>
  <si>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</si>
  <si>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</si>
  <si>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</si>
  <si>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</si>
  <si>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</si>
  <si>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</si>
  <si>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</si>
  <si>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</si>
  <si>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</si>
  <si>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</si>
  <si>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</si>
  <si>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</si>
  <si>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</si>
  <si>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</si>
  <si>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</si>
  <si>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</si>
  <si>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</si>
  <si>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</si>
  <si>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</si>
  <si>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</si>
  <si>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</si>
  <si>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</si>
  <si>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</si>
  <si>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</si>
  <si>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</si>
  <si>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</si>
  <si>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</si>
  <si>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</si>
  <si>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</si>
  <si>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</si>
  <si>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</si>
  <si>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</si>
  <si>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</si>
  <si>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</si>
  <si>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</si>
  <si>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</si>
  <si>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</si>
  <si>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</si>
  <si>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</si>
  <si>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</si>
  <si>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</si>
  <si>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</si>
  <si>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</si>
  <si>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</si>
  <si>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</si>
  <si>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</si>
  <si>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</si>
  <si>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</si>
  <si>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</si>
  <si>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</si>
  <si>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</si>
  <si>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</si>
  <si>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</si>
  <si>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</si>
  <si>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</si>
  <si>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</si>
  <si>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</si>
  <si>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</si>
  <si>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</si>
  <si>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</si>
  <si>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</si>
  <si>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</si>
  <si>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</si>
  <si>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</si>
  <si>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</si>
  <si>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</si>
  <si>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</si>
  <si>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</si>
  <si>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</si>
  <si>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</si>
  <si>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</si>
  <si>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</si>
  <si>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</si>
  <si>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</si>
  <si>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</si>
  <si>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</si>
  <si>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</si>
  <si>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</si>
  <si>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</si>
  <si>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</si>
  <si>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</si>
  <si>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</si>
  <si>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</si>
  <si>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</si>
  <si>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</si>
  <si>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</si>
  <si>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</si>
  <si>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</si>
  <si>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</si>
  <si>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</si>
  <si>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</si>
  <si>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</si>
  <si>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</si>
  <si>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</si>
  <si>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</si>
  <si>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</si>
  <si>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</si>
  <si>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</si>
  <si>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</si>
  <si>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</si>
  <si>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</si>
  <si>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</si>
  <si>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</si>
  <si>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</si>
  <si>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</si>
  <si>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</si>
  <si>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</si>
  <si>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</si>
  <si>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</si>
  <si>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</si>
  <si>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</si>
  <si>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</si>
  <si>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</si>
  <si>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</si>
  <si>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</si>
  <si>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</si>
  <si>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</si>
  <si>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</si>
  <si>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</si>
  <si>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</si>
  <si>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</si>
  <si>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</si>
  <si>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</si>
  <si>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</si>
  <si>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</si>
  <si>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</si>
  <si>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</si>
  <si>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</si>
  <si>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</si>
  <si>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</si>
  <si>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</si>
  <si>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</si>
  <si>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</si>
  <si>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</si>
  <si>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</si>
  <si>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</si>
  <si>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</si>
  <si>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</si>
  <si>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</si>
  <si>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</si>
  <si>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</si>
  <si>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</si>
  <si>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</si>
  <si>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</si>
  <si>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</si>
  <si>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</si>
  <si>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</si>
  <si>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</si>
  <si>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</si>
  <si>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</si>
  <si>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</si>
  <si>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</si>
  <si>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</si>
  <si>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</si>
  <si>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</si>
  <si>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</si>
  <si>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</si>
  <si>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</si>
  <si>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</si>
  <si>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</si>
  <si>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</si>
  <si>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</si>
  <si>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</si>
  <si>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</si>
  <si>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</si>
  <si>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</si>
  <si>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</si>
  <si>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</si>
  <si>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</si>
  <si>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</si>
  <si>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</si>
  <si>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</si>
  <si>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</si>
  <si>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</si>
  <si>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</si>
  <si>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</si>
  <si>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</si>
  <si>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</si>
  <si>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</si>
  <si>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</si>
  <si>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</si>
  <si>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</si>
  <si>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</si>
  <si>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</si>
  <si>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</si>
  <si>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</si>
  <si>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</si>
  <si>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</si>
  <si>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</si>
  <si>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</si>
  <si>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</si>
  <si>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</si>
  <si>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</si>
  <si>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</si>
  <si>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</si>
  <si>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</si>
  <si>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</si>
  <si>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</si>
  <si>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</si>
  <si>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</si>
  <si>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</si>
  <si>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</si>
  <si>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</si>
  <si>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</si>
  <si>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</si>
  <si>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</si>
  <si>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</si>
  <si>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</si>
  <si>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</si>
  <si>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</si>
  <si>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</si>
  <si>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</si>
  <si>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</si>
  <si>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</si>
  <si>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</si>
  <si>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</si>
  <si>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</si>
  <si>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</si>
  <si>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</si>
  <si>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</si>
  <si>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</si>
  <si>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</si>
  <si>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</si>
  <si>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</si>
  <si>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</si>
  <si>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</si>
  <si>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</si>
  <si>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</si>
  <si>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</si>
  <si>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</si>
  <si>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</si>
  <si>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</si>
  <si>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</si>
  <si>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</si>
  <si>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</si>
  <si>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</si>
  <si>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</si>
  <si>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</si>
  <si>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</si>
  <si>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</si>
  <si>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</si>
  <si>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</si>
  <si>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</si>
  <si>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</si>
  <si>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</si>
  <si>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</si>
  <si>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</si>
  <si>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</si>
  <si>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</si>
  <si>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</si>
  <si>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</si>
  <si>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</si>
  <si>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</si>
  <si>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</si>
  <si>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</si>
  <si>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</si>
  <si>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</si>
  <si>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</si>
  <si>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</si>
  <si>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</si>
  <si>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</si>
  <si>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</si>
  <si>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</si>
  <si>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</si>
  <si>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</si>
  <si>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</si>
  <si>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</si>
  <si>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</si>
  <si>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</si>
  <si>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</si>
  <si>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</si>
  <si>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</si>
  <si>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</si>
  <si>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</si>
  <si>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</si>
  <si>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</si>
  <si>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</si>
  <si>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</si>
  <si>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</si>
  <si>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</si>
  <si>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</si>
  <si>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</si>
  <si>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</si>
  <si>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</si>
  <si>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</si>
  <si>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</si>
  <si>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</si>
  <si>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</si>
  <si>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</si>
  <si>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</si>
  <si>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</si>
  <si>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</si>
  <si>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</si>
  <si>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</si>
  <si>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</si>
  <si>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</si>
  <si>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</si>
  <si>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</si>
  <si>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</si>
  <si>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</si>
  <si>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</si>
  <si>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</si>
  <si>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</si>
  <si>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</si>
  <si>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</si>
  <si>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</si>
  <si>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</si>
  <si>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</si>
  <si>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</si>
  <si>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</si>
  <si>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</si>
  <si>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</si>
  <si>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</si>
  <si>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</si>
  <si>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</si>
  <si>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</si>
  <si>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</si>
  <si>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</si>
  <si>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</si>
  <si>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</si>
  <si>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</si>
  <si>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</si>
  <si>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</si>
  <si>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</si>
  <si>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</si>
  <si>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</si>
  <si>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</si>
  <si>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</si>
  <si>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</si>
  <si>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</si>
  <si>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</si>
  <si>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</si>
  <si>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</si>
  <si>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</si>
  <si>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</si>
  <si>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</si>
  <si>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</si>
  <si>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</si>
  <si>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</si>
  <si>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</si>
  <si>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</si>
  <si>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</si>
  <si>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</si>
  <si>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</si>
  <si>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</si>
  <si>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</si>
  <si>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</si>
  <si>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</si>
  <si>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</si>
  <si>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</si>
  <si>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</si>
  <si>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</si>
  <si>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</si>
  <si>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</si>
  <si>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</si>
  <si>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</si>
  <si>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</si>
  <si>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</si>
  <si>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</si>
  <si>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</si>
  <si>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</si>
  <si>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</si>
  <si>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</si>
  <si>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</si>
  <si>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</si>
  <si>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</si>
  <si>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</si>
  <si>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</si>
  <si>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</si>
  <si>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</si>
  <si>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</si>
  <si>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</si>
  <si>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</si>
  <si>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</si>
  <si>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</si>
  <si>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</si>
  <si>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</si>
  <si>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</si>
  <si>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</si>
  <si>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</si>
  <si>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</si>
  <si>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</si>
  <si>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</si>
  <si>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</si>
  <si>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</si>
  <si>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</si>
  <si>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</si>
  <si>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</si>
  <si>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</si>
  <si>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</si>
  <si>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</si>
  <si>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</si>
  <si>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</si>
  <si>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</si>
  <si>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</si>
  <si>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</si>
  <si>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</si>
  <si>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</si>
  <si>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</si>
  <si>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</si>
  <si>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</si>
  <si>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</si>
  <si>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</si>
  <si>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</si>
  <si>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</si>
  <si>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</si>
  <si>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</si>
  <si>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</si>
  <si>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</si>
  <si>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</si>
  <si>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</si>
  <si>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</si>
  <si>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</si>
  <si>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</si>
  <si>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</si>
  <si>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</si>
  <si>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</si>
  <si>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</si>
  <si>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</si>
  <si>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</si>
  <si>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</si>
  <si>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</si>
  <si>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</si>
  <si>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</si>
  <si>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</si>
  <si>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</si>
  <si>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</si>
  <si>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</si>
  <si>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</si>
  <si>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</si>
  <si>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</si>
  <si>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</si>
  <si>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</si>
  <si>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</si>
  <si>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</si>
  <si>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</si>
  <si>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</si>
  <si>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</si>
  <si>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</si>
  <si>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</si>
  <si>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</si>
  <si>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</si>
  <si>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</si>
  <si>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</si>
  <si>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</si>
  <si>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</si>
  <si>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</si>
  <si>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</si>
  <si>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</si>
  <si>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</si>
  <si>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</si>
  <si>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</si>
  <si>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</si>
  <si>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</si>
  <si>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</si>
  <si>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</si>
  <si>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</si>
  <si>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</si>
  <si>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</si>
  <si>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</si>
  <si>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</si>
  <si>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</si>
  <si>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</si>
  <si>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</si>
  <si>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</si>
  <si>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</si>
  <si>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</si>
  <si>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</si>
  <si>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</si>
  <si>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</si>
  <si>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</si>
  <si>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</si>
  <si>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</si>
  <si>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</si>
  <si>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</si>
  <si>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</si>
  <si>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</si>
  <si>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</si>
  <si>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</si>
  <si>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</si>
  <si>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</si>
  <si>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</si>
  <si>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</si>
  <si>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</si>
  <si>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</si>
  <si>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</si>
  <si>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</si>
  <si>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</si>
  <si>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</si>
  <si>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</si>
  <si>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</si>
  <si>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</si>
  <si>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</si>
  <si>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</si>
  <si>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</si>
  <si>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</si>
  <si>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</si>
  <si>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</si>
  <si>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</si>
  <si>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</si>
  <si>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</si>
  <si>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</si>
  <si>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</si>
  <si>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</si>
  <si>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</si>
  <si>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</si>
  <si>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</si>
  <si>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</si>
  <si>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</si>
  <si>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</si>
  <si>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</si>
  <si>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</si>
  <si>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</si>
  <si>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</si>
  <si>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</si>
  <si>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</si>
  <si>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</si>
  <si>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</si>
  <si>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</si>
  <si>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</si>
  <si>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</si>
  <si>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</si>
  <si>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</si>
  <si>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</si>
  <si>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</si>
  <si>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</si>
  <si>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</si>
  <si>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</si>
  <si>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</si>
  <si>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</si>
  <si>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</si>
  <si>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</si>
  <si>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</si>
  <si>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</si>
  <si>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</si>
  <si>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</si>
  <si>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</si>
  <si>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</si>
  <si>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</si>
  <si>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</si>
  <si>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</si>
  <si>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</si>
  <si>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</si>
  <si>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</si>
  <si>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</si>
  <si>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</si>
  <si>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</si>
  <si>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</si>
  <si>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</si>
  <si>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</si>
  <si>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</si>
  <si>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</si>
  <si>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</si>
  <si>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</si>
  <si>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</si>
  <si>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</si>
  <si>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</si>
  <si>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</si>
  <si>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</si>
  <si>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</si>
  <si>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</si>
  <si>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</si>
  <si>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</si>
  <si>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</si>
  <si>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</si>
  <si>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</si>
  <si>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</si>
  <si>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</si>
  <si>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</si>
  <si>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</si>
  <si>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</si>
  <si>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</si>
  <si>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</si>
  <si>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</si>
  <si>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</si>
  <si>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</si>
  <si>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</si>
  <si>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</si>
  <si>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</si>
  <si>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</si>
  <si>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</si>
  <si>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</si>
  <si>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</si>
  <si>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</si>
  <si>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</si>
  <si>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</si>
  <si>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</si>
  <si>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</si>
  <si>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</si>
  <si>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</si>
  <si>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</si>
  <si>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</si>
  <si>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</si>
  <si>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</si>
  <si>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</si>
  <si>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</si>
  <si>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</si>
  <si>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</si>
  <si>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</si>
  <si>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</si>
  <si>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</si>
  <si>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</si>
  <si>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</si>
  <si>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</si>
  <si>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</si>
  <si>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</si>
  <si>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</si>
  <si>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</si>
  <si>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</si>
  <si>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</si>
  <si>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</si>
  <si>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</si>
  <si>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</si>
  <si>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</si>
  <si>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</si>
  <si>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</si>
  <si>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</si>
  <si>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</si>
  <si>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</si>
  <si>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</si>
  <si>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</si>
  <si>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</si>
  <si>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</si>
  <si>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</si>
  <si>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</si>
  <si>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</si>
  <si>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</si>
  <si>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</si>
  <si>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</si>
  <si>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</si>
  <si>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</si>
  <si>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</si>
  <si>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</si>
  <si>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</si>
  <si>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</si>
  <si>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</si>
  <si>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</si>
  <si>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</si>
  <si>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</si>
  <si>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</si>
  <si>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</si>
  <si>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</si>
  <si>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</si>
  <si>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</si>
  <si>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</si>
  <si>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</si>
  <si>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</si>
  <si>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</si>
  <si>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</si>
  <si>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</si>
  <si>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</si>
  <si>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</si>
  <si>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</si>
  <si>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</si>
  <si>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</si>
  <si>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</si>
  <si>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</si>
  <si>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</si>
  <si>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</si>
  <si>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</si>
  <si>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</si>
  <si>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</si>
  <si>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</si>
  <si>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</si>
  <si>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</si>
  <si>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</si>
  <si>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</si>
  <si>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</si>
  <si>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</si>
  <si>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</si>
  <si>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</si>
  <si>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</si>
  <si>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</si>
  <si>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</si>
  <si>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</si>
  <si>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</si>
  <si>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</si>
  <si>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</si>
  <si>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</si>
  <si>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</si>
  <si>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</si>
  <si>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</si>
  <si>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</si>
  <si>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</si>
  <si>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</si>
  <si>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</si>
  <si>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</si>
  <si>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</si>
  <si>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</si>
  <si>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</si>
  <si>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</si>
  <si>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</si>
  <si>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</si>
  <si>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</si>
  <si>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</si>
  <si>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</si>
  <si>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</si>
  <si>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</si>
  <si>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</si>
  <si>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</si>
  <si>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</si>
  <si>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</si>
  <si>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</si>
  <si>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</si>
  <si>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</si>
  <si>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</si>
  <si>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</si>
  <si>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</si>
  <si>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</si>
  <si>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</si>
  <si>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</si>
  <si>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</si>
  <si>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</si>
  <si>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</si>
  <si>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</si>
  <si>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</si>
  <si>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</si>
  <si>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</si>
  <si>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</si>
  <si>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</si>
  <si>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</si>
  <si>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</si>
  <si>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</si>
  <si>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</si>
  <si>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</si>
  <si>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</si>
  <si>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</si>
  <si>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</si>
  <si>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</si>
  <si>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</si>
  <si>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</si>
  <si>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</si>
  <si>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</si>
  <si>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</si>
  <si>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</si>
  <si>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</si>
  <si>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</si>
  <si>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</si>
  <si>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</si>
  <si>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</si>
  <si>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</si>
  <si>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</si>
  <si>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</si>
  <si>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</si>
  <si>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</si>
  <si>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</si>
  <si>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</si>
  <si>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</si>
  <si>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</si>
  <si>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</si>
  <si>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</si>
  <si>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</si>
  <si>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</si>
  <si>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</si>
  <si>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</si>
  <si>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</si>
  <si>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</si>
  <si>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</si>
  <si>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</si>
  <si>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</si>
  <si>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</si>
  <si>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</si>
  <si>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</si>
  <si>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</si>
  <si>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</si>
  <si>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</si>
  <si>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</si>
  <si>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</si>
  <si>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</si>
  <si>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</si>
  <si>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</si>
  <si>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</si>
  <si>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</si>
  <si>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</si>
  <si>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</si>
  <si>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</si>
  <si>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</si>
  <si>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</si>
  <si>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</si>
  <si>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</si>
  <si>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</si>
  <si>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</si>
  <si>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</si>
  <si>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</si>
  <si>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</si>
  <si>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</si>
  <si>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</si>
  <si>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</si>
  <si>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</si>
  <si>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</si>
  <si>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</si>
  <si>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</si>
  <si>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</si>
  <si>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</si>
  <si>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</si>
  <si>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</si>
  <si>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</si>
  <si>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</si>
  <si>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</si>
  <si>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</si>
  <si>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</si>
  <si>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</si>
  <si>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</si>
  <si>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</si>
  <si>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</si>
  <si>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</si>
  <si>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</si>
  <si>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</si>
  <si>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</si>
  <si>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</si>
  <si>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</si>
  <si>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</si>
  <si>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</si>
  <si>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</si>
  <si>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</si>
  <si>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</si>
  <si>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</si>
  <si>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</si>
  <si>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</si>
  <si>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</si>
  <si>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</si>
  <si>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</si>
  <si>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</si>
  <si>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</si>
  <si>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</si>
  <si>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</si>
  <si>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</si>
  <si>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</si>
  <si>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</si>
  <si>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</si>
  <si>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</si>
  <si>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</si>
  <si>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</si>
  <si>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</si>
  <si>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</si>
  <si>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</si>
  <si>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</si>
  <si>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</si>
  <si>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</si>
  <si>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</si>
  <si>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</si>
  <si>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</si>
  <si>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</si>
  <si>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</si>
  <si>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</si>
  <si>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</si>
  <si>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</si>
  <si>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</si>
  <si>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</si>
  <si>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</si>
  <si>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</si>
  <si>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</si>
  <si>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</si>
  <si>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</si>
  <si>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</si>
  <si>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</si>
  <si>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</si>
  <si>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</si>
  <si>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</si>
  <si>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</si>
  <si>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</si>
  <si>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</si>
  <si>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</si>
  <si>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</si>
  <si>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</si>
  <si>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</si>
  <si>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</si>
  <si>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</si>
  <si>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</si>
  <si>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</si>
  <si>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</si>
  <si>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</si>
  <si>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</si>
  <si>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</si>
  <si>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</si>
  <si>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</si>
  <si>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</si>
  <si>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</si>
  <si>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</si>
  <si>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</si>
  <si>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</si>
  <si>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</si>
  <si>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</si>
  <si>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</si>
  <si>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</si>
  <si>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</si>
  <si>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</si>
  <si>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</si>
  <si>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</si>
  <si>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</si>
  <si>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</si>
  <si>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</si>
  <si>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</si>
  <si>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</si>
  <si>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</si>
  <si>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</si>
  <si>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</si>
  <si>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</si>
  <si>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</si>
  <si>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</si>
  <si>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</si>
  <si>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</si>
  <si>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</si>
  <si>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</si>
  <si>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</si>
  <si>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</si>
  <si>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</si>
  <si>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</si>
  <si>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</si>
  <si>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</si>
  <si>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</si>
  <si>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</si>
  <si>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</si>
  <si>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</si>
  <si>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</si>
  <si>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</si>
  <si>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</si>
  <si>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</si>
  <si>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</si>
  <si>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</si>
  <si>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</si>
  <si>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</si>
  <si>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</si>
  <si>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</si>
  <si>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</si>
  <si>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</si>
  <si>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</si>
  <si>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</si>
  <si>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</si>
  <si>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</si>
  <si>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</si>
  <si>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</si>
  <si>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</si>
  <si>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</si>
  <si>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</si>
  <si>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</si>
  <si>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</si>
  <si>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</si>
  <si>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</si>
  <si>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</si>
  <si>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</si>
  <si>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</si>
  <si>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</si>
  <si>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</si>
  <si>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</si>
  <si>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</si>
  <si>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</si>
  <si>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</si>
  <si>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</si>
  <si>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</si>
  <si>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</si>
  <si>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</si>
  <si>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</si>
  <si>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</si>
  <si>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</si>
  <si>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</si>
  <si>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</si>
  <si>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</si>
  <si>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</si>
  <si>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</si>
  <si>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</si>
  <si>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</si>
  <si>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</si>
  <si>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</si>
  <si>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</si>
  <si>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</si>
  <si>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</si>
  <si>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</si>
  <si>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</si>
  <si>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</si>
  <si>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</si>
  <si>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</si>
  <si>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</si>
  <si>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</si>
  <si>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</si>
  <si>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</si>
  <si>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</si>
  <si>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</si>
  <si>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</si>
  <si>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</si>
  <si>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</si>
  <si>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</si>
  <si>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</si>
  <si>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</si>
  <si>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</si>
  <si>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</si>
  <si>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</si>
  <si>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</si>
  <si>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</si>
  <si>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</si>
  <si>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</si>
  <si>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</si>
  <si>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</si>
  <si>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</si>
  <si>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</si>
  <si>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</si>
  <si>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</si>
  <si>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</si>
  <si>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</si>
  <si>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</si>
  <si>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</si>
  <si>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</si>
  <si>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</si>
  <si>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</si>
  <si>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</si>
  <si>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</si>
  <si>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</si>
  <si>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</si>
  <si>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</si>
  <si>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</si>
  <si>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</si>
  <si>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</si>
  <si>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</si>
  <si>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</si>
  <si>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</si>
  <si>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</si>
  <si>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</si>
  <si>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</si>
  <si>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</si>
  <si>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</si>
  <si>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</si>
  <si>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</si>
  <si>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</si>
  <si>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</si>
  <si>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</si>
  <si>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</si>
  <si>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</si>
  <si>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</si>
  <si>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</si>
  <si>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</si>
  <si>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</si>
  <si>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</si>
  <si>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</si>
  <si>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</si>
  <si>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</si>
  <si>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</si>
  <si>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</si>
  <si>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</si>
  <si>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</si>
  <si>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</si>
  <si>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</si>
  <si>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</si>
  <si>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</si>
  <si>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</si>
  <si>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</si>
  <si>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</si>
  <si>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</si>
  <si>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</si>
  <si>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</si>
  <si>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</si>
  <si>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</si>
  <si>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</si>
  <si>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</si>
  <si>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</si>
  <si>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</si>
  <si>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</si>
  <si>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</si>
  <si>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</si>
  <si>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</si>
  <si>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</si>
  <si>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</si>
  <si>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</si>
  <si>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</si>
  <si>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</si>
  <si>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</si>
  <si>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</si>
  <si>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</si>
  <si>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</si>
  <si>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</si>
  <si>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</si>
  <si>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</si>
  <si>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</si>
  <si>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</si>
  <si>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</si>
  <si>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</si>
  <si>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</si>
  <si>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</si>
  <si>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</si>
  <si>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</si>
  <si>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</si>
  <si>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</si>
  <si>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</si>
  <si>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</si>
  <si>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</si>
  <si>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</si>
  <si>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</si>
  <si>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</si>
  <si>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</si>
  <si>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</si>
  <si>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</si>
  <si>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</si>
  <si>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</si>
  <si>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</si>
  <si>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</si>
  <si>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</si>
  <si>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</si>
  <si>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</si>
  <si>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</si>
  <si>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</si>
  <si>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</si>
  <si>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</si>
  <si>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</si>
  <si>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</si>
  <si>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</si>
  <si>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</si>
  <si>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</si>
  <si>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</si>
  <si>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</si>
  <si>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</si>
  <si>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</si>
  <si>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</si>
  <si>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</si>
  <si>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</si>
  <si>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</si>
  <si>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</si>
  <si>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</si>
  <si>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</si>
  <si>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</si>
  <si>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</si>
  <si>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</si>
  <si>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</si>
  <si>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</si>
  <si>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</si>
  <si>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</si>
  <si>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</si>
  <si>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</si>
  <si>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</si>
  <si>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</si>
  <si>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</si>
  <si>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</si>
  <si>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</si>
  <si>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</si>
  <si>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</si>
  <si>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</si>
  <si>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</si>
  <si>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</si>
  <si>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</si>
  <si>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</si>
  <si>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</si>
  <si>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</si>
  <si>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</si>
  <si>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</si>
  <si>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</si>
  <si>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</si>
  <si>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</si>
  <si>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</si>
  <si>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</si>
  <si>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</si>
  <si>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</si>
  <si>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</si>
  <si>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</si>
  <si>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</si>
  <si>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</si>
  <si>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</si>
  <si>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</si>
  <si>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</si>
  <si>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</si>
  <si>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</si>
  <si>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</si>
  <si>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</si>
  <si>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</si>
  <si>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</si>
  <si>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</si>
  <si>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</si>
  <si>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</si>
  <si>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</si>
  <si>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</si>
  <si>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</si>
  <si>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</si>
  <si>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</si>
  <si>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</si>
  <si>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</si>
  <si>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</si>
  <si>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</si>
  <si>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</si>
  <si>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</si>
  <si>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</si>
  <si>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</si>
  <si>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</si>
  <si>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</si>
  <si>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</si>
  <si>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</si>
  <si>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</si>
  <si>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</si>
  <si>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</si>
  <si>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</si>
  <si>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</si>
  <si>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</si>
  <si>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</si>
  <si>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</si>
  <si>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</si>
  <si>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</si>
  <si>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</si>
  <si>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</si>
  <si>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</si>
  <si>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</si>
  <si>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</si>
  <si>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</si>
  <si>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</si>
  <si>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</si>
  <si>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</si>
  <si>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</si>
  <si>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</si>
  <si>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</si>
  <si>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</si>
  <si>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</si>
  <si>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</si>
  <si>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</si>
  <si>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</si>
  <si>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</si>
  <si>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</si>
  <si>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</si>
  <si>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</si>
  <si>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</si>
  <si>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</si>
  <si>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</si>
  <si>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</si>
  <si>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</si>
  <si>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</si>
  <si>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</si>
  <si>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</si>
  <si>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</si>
  <si>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</si>
  <si>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</si>
  <si>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</si>
  <si>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</si>
  <si>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</si>
  <si>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</si>
  <si>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</si>
  <si>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</si>
  <si>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</si>
  <si>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</si>
  <si>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</si>
  <si>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</si>
  <si>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</si>
  <si>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</si>
  <si>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</si>
  <si>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</si>
  <si>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</si>
  <si>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</si>
  <si>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</si>
  <si>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</si>
  <si>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</si>
  <si>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</si>
  <si>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</si>
  <si>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</si>
  <si>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</si>
  <si>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</si>
  <si>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</si>
  <si>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</si>
  <si>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</si>
  <si>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</si>
  <si>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</si>
  <si>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</si>
  <si>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</si>
  <si>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</si>
  <si>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</si>
  <si>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</si>
  <si>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</si>
  <si>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</si>
  <si>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</si>
  <si>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</si>
  <si>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</si>
  <si>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</si>
  <si>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</si>
  <si>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</si>
  <si>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</si>
  <si>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</si>
  <si>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</si>
  <si>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</si>
  <si>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</si>
  <si>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</si>
  <si>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</si>
  <si>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</si>
  <si>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</si>
  <si>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</si>
  <si>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</si>
  <si>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</si>
  <si>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</si>
  <si>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</si>
  <si>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</si>
  <si>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</si>
  <si>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</si>
  <si>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</si>
  <si>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</si>
  <si>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</si>
  <si>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</si>
  <si>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</si>
  <si>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</si>
  <si>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</si>
  <si>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</si>
  <si>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</si>
  <si>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</si>
  <si>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</si>
  <si>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</si>
  <si>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</si>
  <si>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</si>
  <si>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</si>
  <si>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</si>
  <si>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</si>
  <si>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</si>
  <si>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</si>
  <si>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</si>
  <si>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</si>
  <si>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</si>
  <si>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</si>
  <si>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</si>
  <si>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</si>
  <si>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</si>
  <si>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</si>
  <si>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</si>
  <si>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</si>
  <si>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</si>
  <si>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</si>
  <si>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</si>
  <si>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</si>
  <si>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</si>
  <si>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</si>
  <si>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</si>
  <si>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</si>
  <si>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</si>
  <si>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</si>
  <si>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</si>
  <si>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</si>
  <si>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</si>
  <si>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</si>
  <si>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</si>
  <si>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</si>
  <si>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</si>
  <si>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</si>
  <si>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</si>
  <si>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</si>
  <si>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</si>
  <si>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</si>
  <si>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</si>
  <si>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</si>
  <si>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</si>
  <si>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</si>
  <si>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</si>
  <si>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</si>
  <si>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</si>
  <si>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</si>
  <si>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</si>
  <si>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</si>
  <si>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</si>
  <si>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</si>
  <si>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</si>
  <si>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</si>
  <si>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</si>
  <si>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</si>
  <si>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</si>
  <si>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</si>
  <si>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</si>
  <si>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</si>
  <si>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</si>
  <si>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</si>
  <si>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</si>
  <si>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</si>
  <si>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</si>
  <si>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</si>
  <si>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</si>
  <si>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</si>
  <si>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</si>
  <si>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</si>
  <si>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</si>
  <si>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</si>
  <si>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</si>
  <si>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</si>
  <si>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</si>
  <si>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</si>
  <si>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</si>
  <si>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</si>
  <si>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</si>
  <si>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</si>
  <si>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</si>
  <si>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</si>
  <si>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</si>
  <si>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</si>
  <si>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</si>
  <si>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</si>
  <si>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</si>
  <si>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</si>
  <si>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</si>
  <si>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</si>
  <si>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</si>
  <si>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</si>
  <si>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</si>
  <si>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</si>
  <si>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</si>
  <si>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</si>
  <si>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</si>
  <si>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</si>
  <si>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</si>
  <si>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</si>
  <si>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</si>
  <si>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</si>
  <si>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</si>
  <si>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</si>
  <si>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</si>
  <si>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</si>
  <si>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</si>
  <si>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</si>
  <si>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</si>
  <si>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</si>
  <si>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</si>
  <si>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</si>
  <si>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</si>
  <si>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</si>
  <si>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</si>
  <si>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</si>
  <si>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</si>
  <si>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</si>
  <si>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</si>
  <si>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</si>
  <si>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</si>
  <si>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</si>
  <si>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</si>
  <si>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</si>
  <si>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</si>
  <si>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</si>
  <si>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</si>
  <si>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</si>
  <si>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</si>
  <si>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</si>
  <si>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</si>
  <si>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</si>
  <si>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</si>
  <si>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</si>
  <si>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</si>
  <si>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</si>
  <si>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</si>
  <si>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</si>
  <si>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</si>
  <si>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</si>
  <si>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</si>
  <si>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</si>
  <si>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</si>
  <si>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</si>
  <si>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</si>
  <si>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</si>
  <si>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</si>
  <si>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</si>
  <si>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</si>
  <si>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</si>
  <si>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</si>
  <si>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</si>
  <si>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</si>
  <si>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</si>
  <si>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</si>
  <si>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</si>
  <si>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</si>
  <si>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</si>
  <si>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</si>
  <si>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</si>
  <si>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</si>
  <si>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</si>
  <si>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</si>
  <si>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</si>
  <si>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</si>
  <si>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</si>
  <si>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</si>
  <si>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</si>
  <si>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</si>
  <si>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</si>
  <si>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</si>
  <si>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</si>
  <si>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</si>
  <si>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</si>
  <si>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</si>
  <si>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</si>
  <si>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</si>
  <si>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</si>
  <si>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</si>
  <si>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</si>
  <si>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</si>
  <si>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</si>
  <si>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</si>
  <si>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</si>
  <si>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</si>
  <si>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</si>
  <si>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</si>
  <si>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</si>
  <si>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</si>
  <si>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</si>
  <si>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</si>
  <si>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</si>
  <si>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</si>
  <si>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</si>
  <si>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</si>
  <si>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</si>
  <si>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</si>
  <si>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</si>
  <si>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</si>
  <si>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</si>
  <si>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</si>
  <si>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</si>
  <si>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</si>
  <si>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</si>
  <si>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</si>
  <si>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</si>
  <si>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</si>
  <si>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</si>
  <si>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</si>
  <si>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</si>
  <si>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</si>
  <si>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</si>
  <si>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</si>
  <si>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</si>
  <si>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</si>
  <si>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</si>
  <si>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</si>
  <si>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</si>
  <si>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</si>
  <si>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</si>
  <si>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</si>
  <si>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</si>
  <si>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</si>
  <si>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</si>
  <si>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</si>
  <si>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</si>
  <si>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</si>
  <si>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</si>
  <si>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</si>
  <si>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</si>
  <si>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</si>
  <si>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</si>
  <si>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</si>
  <si>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</si>
  <si>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</si>
  <si>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</si>
  <si>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</si>
  <si>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</si>
  <si>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</si>
  <si>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</si>
  <si>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</si>
  <si>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</si>
  <si>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</si>
  <si>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</si>
  <si>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</si>
  <si>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</si>
  <si>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</si>
  <si>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</si>
  <si>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</si>
  <si>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</si>
  <si>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</si>
  <si>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</si>
  <si>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</si>
  <si>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</si>
  <si>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</si>
  <si>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</si>
  <si>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</si>
  <si>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</si>
  <si>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</si>
  <si>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</si>
  <si>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</si>
  <si>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</si>
  <si>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</si>
  <si>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</si>
  <si>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</si>
  <si>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</si>
  <si>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</si>
  <si>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</si>
  <si>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</si>
  <si>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</si>
  <si>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</si>
  <si>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</si>
  <si>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</si>
  <si>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</si>
  <si>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</si>
  <si>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</si>
  <si>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</si>
  <si>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</si>
  <si>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</si>
  <si>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</si>
  <si>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</si>
  <si>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</si>
  <si>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</si>
  <si>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</si>
  <si>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</si>
  <si>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</si>
  <si>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</si>
  <si>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</si>
  <si>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</si>
  <si>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</si>
  <si>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</si>
  <si>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</si>
  <si>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</si>
  <si>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</si>
  <si>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</si>
  <si>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</si>
  <si>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</si>
  <si>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</si>
  <si>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</si>
  <si>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</si>
  <si>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</si>
  <si>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</si>
  <si>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</si>
  <si>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</si>
  <si>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</si>
  <si>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</si>
  <si>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</si>
  <si>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</si>
  <si>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</si>
  <si>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</si>
  <si>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</si>
  <si>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</si>
  <si>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</si>
  <si>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</si>
  <si>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</si>
  <si>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</si>
  <si>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</si>
  <si>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</si>
  <si>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</si>
  <si>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</si>
  <si>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</si>
  <si>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</si>
  <si>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</si>
  <si>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</si>
  <si>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</si>
  <si>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</si>
  <si>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</si>
  <si>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</si>
  <si>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</si>
  <si>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</si>
  <si>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</si>
  <si>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</si>
  <si>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</si>
  <si>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</si>
  <si>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</si>
  <si>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</si>
  <si>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</si>
  <si>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</si>
  <si>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</si>
  <si>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</si>
  <si>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</si>
  <si>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</si>
  <si>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</si>
  <si>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</si>
  <si>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</si>
  <si>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</si>
  <si>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</si>
  <si>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</si>
  <si>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</si>
  <si>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</si>
  <si>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</si>
  <si>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</si>
  <si>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</si>
  <si>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</si>
  <si>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</si>
  <si>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</si>
  <si>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</si>
  <si>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</si>
  <si>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</si>
  <si>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</si>
  <si>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</si>
  <si>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</si>
  <si>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</si>
  <si>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</si>
  <si>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</si>
  <si>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</si>
  <si>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</si>
  <si>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</si>
  <si>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</si>
  <si>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</si>
  <si>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</si>
  <si>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</si>
  <si>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</si>
  <si>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</si>
  <si>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</si>
  <si>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</si>
  <si>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</si>
  <si>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</si>
  <si>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</si>
  <si>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</si>
  <si>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</si>
  <si>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</si>
  <si>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</si>
  <si>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</si>
  <si>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</si>
  <si>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</si>
  <si>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</si>
  <si>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</si>
  <si>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</si>
  <si>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</si>
  <si>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</si>
  <si>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</si>
  <si>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</si>
  <si>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</si>
  <si>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</si>
  <si>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</si>
  <si>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</si>
  <si>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</si>
  <si>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</si>
  <si>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</si>
  <si>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</si>
  <si>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</si>
  <si>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</si>
  <si>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</si>
  <si>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</si>
  <si>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</si>
  <si>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</si>
  <si>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</si>
  <si>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</si>
  <si>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</si>
  <si>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</si>
  <si>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</si>
  <si>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</si>
  <si>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</si>
  <si>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</si>
  <si>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</si>
  <si>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</si>
  <si>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</si>
  <si>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</si>
  <si>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</si>
  <si>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</si>
  <si>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</si>
  <si>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</si>
  <si>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</si>
  <si>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</si>
  <si>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</si>
  <si>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</si>
  <si>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</si>
  <si>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</si>
  <si>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</si>
  <si>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</si>
  <si>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</si>
  <si>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</si>
  <si>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</si>
  <si>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</si>
  <si>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</si>
  <si>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</si>
  <si>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</si>
  <si>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</si>
  <si>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</si>
  <si>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</si>
  <si>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</si>
  <si>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</si>
  <si>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</si>
  <si>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</si>
  <si>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</si>
  <si>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</si>
  <si>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</si>
  <si>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</si>
  <si>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</si>
  <si>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</si>
  <si>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</si>
  <si>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</si>
  <si>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</si>
  <si>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</si>
  <si>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</si>
  <si>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</si>
  <si>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</si>
  <si>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</si>
  <si>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</si>
  <si>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</si>
  <si>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</si>
  <si>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</si>
  <si>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</si>
  <si>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</si>
  <si>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</si>
  <si>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</si>
  <si>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</si>
  <si>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</si>
  <si>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</si>
  <si>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</si>
  <si>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</si>
  <si>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</si>
  <si>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</si>
  <si>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</si>
  <si>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</si>
  <si>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</si>
  <si>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</si>
  <si>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</si>
  <si>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</si>
  <si>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</si>
  <si>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</si>
  <si>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</si>
  <si>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</si>
  <si>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</si>
  <si>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</si>
  <si>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</si>
  <si>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</si>
  <si>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</si>
  <si>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</si>
  <si>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</si>
  <si>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</si>
  <si>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</si>
  <si>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</si>
  <si>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</si>
  <si>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</si>
  <si>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</si>
  <si>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</si>
  <si>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</si>
  <si>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</si>
  <si>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</si>
  <si>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</si>
  <si>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</si>
  <si>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</si>
  <si>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</si>
  <si>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</si>
  <si>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</si>
  <si>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</si>
  <si>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</si>
  <si>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</si>
  <si>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</si>
  <si>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</si>
  <si>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</si>
  <si>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</si>
  <si>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</si>
  <si>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</si>
  <si>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</si>
  <si>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</si>
  <si>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</si>
  <si>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</si>
  <si>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</si>
  <si>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</si>
  <si>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</si>
  <si>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</si>
  <si>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</si>
  <si>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</si>
  <si>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</si>
  <si>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</si>
  <si>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</si>
  <si>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</si>
  <si>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</si>
  <si>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</si>
  <si>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</si>
  <si>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</si>
  <si>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</si>
  <si>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</si>
  <si>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</si>
  <si>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</si>
  <si>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</si>
  <si>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</si>
  <si>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</si>
  <si>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</si>
  <si>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</si>
  <si>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</si>
  <si>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</si>
  <si>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</si>
  <si>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</si>
  <si>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</si>
  <si>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</si>
  <si>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</si>
  <si>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</si>
  <si>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</si>
  <si>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</si>
  <si>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</si>
  <si>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</si>
  <si>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</si>
  <si>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</si>
  <si>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</si>
  <si>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</si>
  <si>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</si>
  <si>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</si>
  <si>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</si>
  <si>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</si>
  <si>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</si>
  <si>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</si>
  <si>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</si>
  <si>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</si>
  <si>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</si>
  <si>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</si>
  <si>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</si>
  <si>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</si>
  <si>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</si>
  <si>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</si>
  <si>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</si>
  <si>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</si>
  <si>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</si>
  <si>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</si>
  <si>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</si>
  <si>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</si>
  <si>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</si>
  <si>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</si>
  <si>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</si>
  <si>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</si>
  <si>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</si>
  <si>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</si>
  <si>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</si>
  <si>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</si>
  <si>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</si>
  <si>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</si>
  <si>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</si>
  <si>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</si>
  <si>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</si>
  <si>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</si>
  <si>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</si>
  <si>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</si>
  <si>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</si>
  <si>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</si>
  <si>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</si>
  <si>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</si>
  <si>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</si>
  <si>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</si>
  <si>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</si>
  <si>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</si>
  <si>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</si>
  <si>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</si>
  <si>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</si>
  <si>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</si>
  <si>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</si>
  <si>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</si>
  <si>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</si>
  <si>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</si>
  <si>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</si>
  <si>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</si>
  <si>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</si>
  <si>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</si>
  <si>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</si>
  <si>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</si>
  <si>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</si>
  <si>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</si>
  <si>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</si>
  <si>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</si>
  <si>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</si>
  <si>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</si>
  <si>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</si>
  <si>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</si>
  <si>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</si>
  <si>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</si>
  <si>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</si>
  <si>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</si>
  <si>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</si>
  <si>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</si>
  <si>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</si>
  <si>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</si>
  <si>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</si>
  <si>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</si>
  <si>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</si>
  <si>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</si>
  <si>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</si>
  <si>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</si>
  <si>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</si>
  <si>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</si>
  <si>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</si>
  <si>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</si>
  <si>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</si>
  <si>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</si>
  <si>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</si>
  <si>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</si>
  <si>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</si>
  <si>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</si>
  <si>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</si>
  <si>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</si>
  <si>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</si>
  <si>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</si>
  <si>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</si>
  <si>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</si>
  <si>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</si>
  <si>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</si>
  <si>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</si>
  <si>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</si>
  <si>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</si>
  <si>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</si>
  <si>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</si>
  <si>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</si>
  <si>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</si>
  <si>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</si>
  <si>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</si>
  <si>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</si>
  <si>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</si>
  <si>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</si>
  <si>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</si>
  <si>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</si>
  <si>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</si>
  <si>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</si>
  <si>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</si>
  <si>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</si>
  <si>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</si>
  <si>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</si>
  <si>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</si>
  <si>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</si>
  <si>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</si>
  <si>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</si>
  <si>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</si>
  <si>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</si>
  <si>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</si>
  <si>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</si>
  <si>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</si>
  <si>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</si>
  <si>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</si>
  <si>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</si>
  <si>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</si>
  <si>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</si>
  <si>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</si>
  <si>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</si>
  <si>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</si>
  <si>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</si>
  <si>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</si>
  <si>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</si>
  <si>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</si>
  <si>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</si>
  <si>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</si>
  <si>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</si>
  <si>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</si>
  <si>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</si>
  <si>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</si>
  <si>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</si>
  <si>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</si>
  <si>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</si>
  <si>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</si>
  <si>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</si>
  <si>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</si>
  <si>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</si>
  <si>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</si>
  <si>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</si>
  <si>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</si>
  <si>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</si>
  <si>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</si>
  <si>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</si>
  <si>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</si>
  <si>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</si>
  <si>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</si>
  <si>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</si>
  <si>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</si>
  <si>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</si>
  <si>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</si>
  <si>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</si>
  <si>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</si>
  <si>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</si>
  <si>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</si>
  <si>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</si>
  <si>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</si>
  <si>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</si>
  <si>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</si>
  <si>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</si>
  <si>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</si>
  <si>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</si>
  <si>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</si>
  <si>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</si>
  <si>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</si>
  <si>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</si>
  <si>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</si>
  <si>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</si>
  <si>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</si>
  <si>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</si>
  <si>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</si>
  <si>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</si>
  <si>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</si>
  <si>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</si>
  <si>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</si>
  <si>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</si>
  <si>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</si>
  <si>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</si>
  <si>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</si>
  <si>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</si>
  <si>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</si>
  <si>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</si>
  <si>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</si>
  <si>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</si>
  <si>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</si>
  <si>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</si>
  <si>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</si>
  <si>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</si>
  <si>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</si>
  <si>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</si>
  <si>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</si>
  <si>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</si>
  <si>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</si>
  <si>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</si>
  <si>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</si>
  <si>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</si>
  <si>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</si>
  <si>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</si>
  <si>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</si>
  <si>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</si>
  <si>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</si>
  <si>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</si>
  <si>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</si>
  <si>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</si>
  <si>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</si>
  <si>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</si>
  <si>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</si>
  <si>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</si>
  <si>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</si>
  <si>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</si>
  <si>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</si>
  <si>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</si>
  <si>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</si>
  <si>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</si>
  <si>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</si>
  <si>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</si>
  <si>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</si>
  <si>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</si>
  <si>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</si>
  <si>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</si>
  <si>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</si>
  <si>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</si>
  <si>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</si>
  <si>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</si>
  <si>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</si>
  <si>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</si>
  <si>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</si>
  <si>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</si>
  <si>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</si>
  <si>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</si>
  <si>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</si>
  <si>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</si>
  <si>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</si>
  <si>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</si>
  <si>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</si>
  <si>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</si>
  <si>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</si>
  <si>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</si>
  <si>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</si>
  <si>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</si>
  <si>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</si>
  <si>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</si>
  <si>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</si>
  <si>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</si>
  <si>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</si>
  <si>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</si>
  <si>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</si>
  <si>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</si>
  <si>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</si>
  <si>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</si>
  <si>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</si>
  <si>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</si>
  <si>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</si>
  <si>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</si>
  <si>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</si>
  <si>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</si>
  <si>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</si>
  <si>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</si>
  <si>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</si>
  <si>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</si>
  <si>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</si>
  <si>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</si>
  <si>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</si>
  <si>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</si>
  <si>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</si>
  <si>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</si>
  <si>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</si>
  <si>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</si>
  <si>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</si>
  <si>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</si>
  <si>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</si>
  <si>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</si>
  <si>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</si>
  <si>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</si>
  <si>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</si>
  <si>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</si>
  <si>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</si>
  <si>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</si>
  <si>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</si>
  <si>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</si>
  <si>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</si>
  <si>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</si>
  <si>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</si>
  <si>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</si>
  <si>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</si>
  <si>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</si>
  <si>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</si>
  <si>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</si>
  <si>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</si>
  <si>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</si>
  <si>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</si>
  <si>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</si>
  <si>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</si>
  <si>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</si>
  <si>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</si>
  <si>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</si>
  <si>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</si>
  <si>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</si>
  <si>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</si>
  <si>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</si>
  <si>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</si>
  <si>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</si>
  <si>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</si>
  <si>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</si>
  <si>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</si>
  <si>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</si>
  <si>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</si>
  <si>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</si>
  <si>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</si>
  <si>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</si>
  <si>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</si>
  <si>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</si>
  <si>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</si>
  <si>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</si>
  <si>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</si>
  <si>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</si>
  <si>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</si>
  <si>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</si>
  <si>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</si>
  <si>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</si>
  <si>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</si>
  <si>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</si>
  <si>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</si>
  <si>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</si>
  <si>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</si>
  <si>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</si>
  <si>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</si>
  <si>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</si>
  <si>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</si>
  <si>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</si>
  <si>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</si>
  <si>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</si>
  <si>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</si>
  <si>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</si>
  <si>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</si>
  <si>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</si>
  <si>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</si>
  <si>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</si>
  <si>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</si>
  <si>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</si>
  <si>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</si>
  <si>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</si>
  <si>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</si>
  <si>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</si>
  <si>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</si>
  <si>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</si>
  <si>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</si>
  <si>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</si>
  <si>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</si>
  <si>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</si>
  <si>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</si>
  <si>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</si>
  <si>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</si>
  <si>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</si>
  <si>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</si>
  <si>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</si>
  <si>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</si>
  <si>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</si>
  <si>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</si>
  <si>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</si>
  <si>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</si>
  <si>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</si>
  <si>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</si>
  <si>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</si>
  <si>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</si>
  <si>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</si>
  <si>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</si>
  <si>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</si>
  <si>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</si>
  <si>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</si>
  <si>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</si>
  <si>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</si>
  <si>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</si>
  <si>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</si>
  <si>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</si>
  <si>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</si>
  <si>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</si>
  <si>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</si>
  <si>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</si>
  <si>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</si>
  <si>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</si>
  <si>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</si>
  <si>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</si>
  <si>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</si>
  <si>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</si>
  <si>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</si>
  <si>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</si>
  <si>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</si>
  <si>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</si>
  <si>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</si>
  <si>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</si>
  <si>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</si>
  <si>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</si>
  <si>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</si>
  <si>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</si>
  <si>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</si>
  <si>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</si>
  <si>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</si>
  <si>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</si>
  <si>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</si>
  <si>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</si>
  <si>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</si>
  <si>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</si>
  <si>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</si>
  <si>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</si>
  <si>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</si>
  <si>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</si>
  <si>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</si>
  <si>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</si>
  <si>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</si>
  <si>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</si>
  <si>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</si>
  <si>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</si>
  <si>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</si>
  <si>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</si>
  <si>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</si>
  <si>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</si>
  <si>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</si>
  <si>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</si>
  <si>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</si>
  <si>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</si>
  <si>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</si>
  <si>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</si>
  <si>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</si>
  <si>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</si>
  <si>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</si>
  <si>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</si>
  <si>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</si>
  <si>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</si>
  <si>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</si>
  <si>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</si>
  <si>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</si>
  <si>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</si>
  <si>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</si>
  <si>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</si>
  <si>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</si>
  <si>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</si>
  <si>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</si>
  <si>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</si>
  <si>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</si>
  <si>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</si>
  <si>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</si>
  <si>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</si>
  <si>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</si>
  <si>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</si>
  <si>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</si>
  <si>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</si>
  <si>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</si>
  <si>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</si>
  <si>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</si>
  <si>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</si>
  <si>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</si>
  <si>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</si>
  <si>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</si>
  <si>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</si>
  <si>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</si>
  <si>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</si>
  <si>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</si>
  <si>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</si>
  <si>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</si>
  <si>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</si>
  <si>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</si>
  <si>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</si>
  <si>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</si>
  <si>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</si>
  <si>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</si>
  <si>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</si>
  <si>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</si>
  <si>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</si>
  <si>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</si>
  <si>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</si>
  <si>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</si>
  <si>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</si>
  <si>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</si>
  <si>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</si>
  <si>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</si>
  <si>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</si>
  <si>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</si>
  <si>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</si>
  <si>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</si>
  <si>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</si>
  <si>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</si>
  <si>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</si>
  <si>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</si>
  <si>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</si>
  <si>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</si>
  <si>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</si>
  <si>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</si>
  <si>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</si>
  <si>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</si>
  <si>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</si>
  <si>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</si>
  <si>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</si>
  <si>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</si>
  <si>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</si>
  <si>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</si>
  <si>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</si>
  <si>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</si>
  <si>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</si>
  <si>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</si>
  <si>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</si>
  <si>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</si>
  <si>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</si>
  <si>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</si>
  <si>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</si>
  <si>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</si>
  <si>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</si>
  <si>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</si>
  <si>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</si>
  <si>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</si>
  <si>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</si>
  <si>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</si>
  <si>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</si>
  <si>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</si>
  <si>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</si>
  <si>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</si>
  <si>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</si>
  <si>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</si>
  <si>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</si>
  <si>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</si>
  <si>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</si>
  <si>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</si>
  <si>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</si>
  <si>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</si>
  <si>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</si>
  <si>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</si>
  <si>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</si>
  <si>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</si>
  <si>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</si>
  <si>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</si>
  <si>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</si>
  <si>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</si>
  <si>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</si>
  <si>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</si>
  <si>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</si>
  <si>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</si>
  <si>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</si>
  <si>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</si>
  <si>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</si>
  <si>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</si>
  <si>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</si>
  <si>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</si>
  <si>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</si>
  <si>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</si>
  <si>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</si>
  <si>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</si>
  <si>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</si>
  <si>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</si>
  <si>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</si>
  <si>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</si>
  <si>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</si>
  <si>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</si>
  <si>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</si>
  <si>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</si>
  <si>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</si>
  <si>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</si>
  <si>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</si>
  <si>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</si>
  <si>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</si>
  <si>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</si>
  <si>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</si>
  <si>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</si>
  <si>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</si>
  <si>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</si>
  <si>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</si>
  <si>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</si>
  <si>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</si>
  <si>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</si>
  <si>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</si>
  <si>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</si>
  <si>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</si>
  <si>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</si>
  <si>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</si>
  <si>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</si>
  <si>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</si>
  <si>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</si>
  <si>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</si>
  <si>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</si>
  <si>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</si>
  <si>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</si>
  <si>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</si>
  <si>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</si>
  <si>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</si>
  <si>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</si>
  <si>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</si>
  <si>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</si>
  <si>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</si>
  <si>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</si>
  <si>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</si>
  <si>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</si>
  <si>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</si>
  <si>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</si>
  <si>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</si>
  <si>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</si>
  <si>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</si>
  <si>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</si>
  <si>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</si>
  <si>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</si>
  <si>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</si>
  <si>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</si>
  <si>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</si>
  <si>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</si>
  <si>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</si>
  <si>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</si>
  <si>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</si>
  <si>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</si>
  <si>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</si>
  <si>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</si>
  <si>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</si>
  <si>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</si>
  <si>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</si>
  <si>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</si>
  <si>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</si>
  <si>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</si>
  <si>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</si>
  <si>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</si>
  <si>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</si>
  <si>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</si>
  <si>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</si>
  <si>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</si>
  <si>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</si>
  <si>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</si>
  <si>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</si>
  <si>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</si>
  <si>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</si>
  <si>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</si>
  <si>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</si>
  <si>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</si>
  <si>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</si>
  <si>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</si>
  <si>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</si>
  <si>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</si>
  <si>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</si>
  <si>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</si>
  <si>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</si>
  <si>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</si>
  <si>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</si>
  <si>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</si>
  <si>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</si>
  <si>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</si>
  <si>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</si>
  <si>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</si>
  <si>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</si>
  <si>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</si>
  <si>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</si>
  <si>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</si>
  <si>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</si>
  <si>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</si>
  <si>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</si>
  <si>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</si>
  <si>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</si>
  <si>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</si>
  <si>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</si>
  <si>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</si>
  <si>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</si>
  <si>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</si>
  <si>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</si>
  <si>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</si>
  <si>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</si>
  <si>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</si>
  <si>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</si>
  <si>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</si>
  <si>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</si>
  <si>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</si>
  <si>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</si>
  <si>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</si>
  <si>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</si>
  <si>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</si>
  <si>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</si>
  <si>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</si>
  <si>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</si>
  <si>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</si>
  <si>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</si>
  <si>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</si>
  <si>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</si>
  <si>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</si>
  <si>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</si>
  <si>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</si>
  <si>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</si>
  <si>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</si>
  <si>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</si>
  <si>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</si>
  <si>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</si>
  <si>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</si>
  <si>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</si>
  <si>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</si>
  <si>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</si>
  <si>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</si>
  <si>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</si>
  <si>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</si>
  <si>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</si>
  <si>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</si>
  <si>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</si>
  <si>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</si>
  <si>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</si>
  <si>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</si>
  <si>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</si>
  <si>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</si>
  <si>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</si>
  <si>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</si>
  <si>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</si>
  <si>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</si>
  <si>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</si>
  <si>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</si>
  <si>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</si>
  <si>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</si>
  <si>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</si>
  <si>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</si>
  <si>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</si>
  <si>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</si>
  <si>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</si>
  <si>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</si>
  <si>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</si>
  <si>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</si>
  <si>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</si>
  <si>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</si>
  <si>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</si>
  <si>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</si>
  <si>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</si>
  <si>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</si>
  <si>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</si>
  <si>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</si>
  <si>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</si>
  <si>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</si>
  <si>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</si>
  <si>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</si>
  <si>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</si>
  <si>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</si>
  <si>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</si>
  <si>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</si>
  <si>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</si>
  <si>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</si>
  <si>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</si>
  <si>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</si>
  <si>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</si>
  <si>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</si>
  <si>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</si>
  <si>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</si>
  <si>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</si>
  <si>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</si>
  <si>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</si>
  <si>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</si>
  <si>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</si>
  <si>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</si>
  <si>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</si>
  <si>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</si>
  <si>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</si>
  <si>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</si>
  <si>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</si>
  <si>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</si>
  <si>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</si>
  <si>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</si>
  <si>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</si>
  <si>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</si>
  <si>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</si>
  <si>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</si>
  <si>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</si>
  <si>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</si>
  <si>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</si>
  <si>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</si>
  <si>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</si>
  <si>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</si>
  <si>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</si>
  <si>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</si>
  <si>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</si>
  <si>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</si>
  <si>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</si>
  <si>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</si>
  <si>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</si>
  <si>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</si>
  <si>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</si>
  <si>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</si>
  <si>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</si>
  <si>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</si>
  <si>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</si>
  <si>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</si>
  <si>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</si>
  <si>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</si>
  <si>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</si>
  <si>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</si>
  <si>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</si>
  <si>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</si>
  <si>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</si>
  <si>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</si>
  <si>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</si>
  <si>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</si>
  <si>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</si>
  <si>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</si>
  <si>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</si>
  <si>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</si>
  <si>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</si>
  <si>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</si>
  <si>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</si>
  <si>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</si>
  <si>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</si>
  <si>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</si>
  <si>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</si>
  <si>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</si>
  <si>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</si>
  <si>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</si>
  <si>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</si>
  <si>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</si>
  <si>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</si>
  <si>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</si>
  <si>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</si>
  <si>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</si>
  <si>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</si>
  <si>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</si>
  <si>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</si>
  <si>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</si>
  <si>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</si>
  <si>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</si>
  <si>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</si>
  <si>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</si>
  <si>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</si>
  <si>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</si>
  <si>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</si>
  <si>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</si>
  <si>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</si>
  <si>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</si>
  <si>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</si>
  <si>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</si>
  <si>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</si>
  <si>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</si>
  <si>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</si>
  <si>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</si>
  <si>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</si>
  <si>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</si>
  <si>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</si>
  <si>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</si>
  <si>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</si>
  <si>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</si>
  <si>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</si>
  <si>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</si>
  <si>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</si>
  <si>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</si>
  <si>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</si>
  <si>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</si>
  <si>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</si>
  <si>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</si>
  <si>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</si>
  <si>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</si>
  <si>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</si>
  <si>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</si>
  <si>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</si>
  <si>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</si>
  <si>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</si>
  <si>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</si>
  <si>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</si>
  <si>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</si>
  <si>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</si>
  <si>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</si>
  <si>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</si>
  <si>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</si>
  <si>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</si>
  <si>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</si>
  <si>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</si>
  <si>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</si>
  <si>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</si>
  <si>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</si>
  <si>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</si>
  <si>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</si>
  <si>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</si>
  <si>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</si>
  <si>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</si>
  <si>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</si>
  <si>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</si>
  <si>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</si>
  <si>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</si>
  <si>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</si>
  <si>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</si>
  <si>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</si>
  <si>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</si>
  <si>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</si>
  <si>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</si>
  <si>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</si>
  <si>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</si>
  <si>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</si>
  <si>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</si>
  <si>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</si>
  <si>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</si>
  <si>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</si>
  <si>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</si>
  <si>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</si>
  <si>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</si>
  <si>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</si>
  <si>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</si>
  <si>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</si>
  <si>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</si>
  <si>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</si>
  <si>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</si>
  <si>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</si>
  <si>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</si>
  <si>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</si>
  <si>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</si>
  <si>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</si>
  <si>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</si>
  <si>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</si>
  <si>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</si>
  <si>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</si>
  <si>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</si>
  <si>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</si>
  <si>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</si>
  <si>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</si>
  <si>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</si>
  <si>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</si>
  <si>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</si>
  <si>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</si>
  <si>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</si>
  <si>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</si>
  <si>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</si>
  <si>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</si>
  <si>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</si>
  <si>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</si>
  <si>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</si>
  <si>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</si>
  <si>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</si>
  <si>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</si>
  <si>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</si>
  <si>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</si>
  <si>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</si>
  <si>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</si>
  <si>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</si>
  <si>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</si>
  <si>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</si>
  <si>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</si>
  <si>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</si>
  <si>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</si>
  <si>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</si>
  <si>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</si>
  <si>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</si>
  <si>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</si>
  <si>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</si>
  <si>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</si>
  <si>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</si>
  <si>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</si>
  <si>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</si>
  <si>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</si>
  <si>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</si>
  <si>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</si>
  <si>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</si>
  <si>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</si>
  <si>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</si>
  <si>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</si>
  <si>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</si>
  <si>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</si>
  <si>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</si>
  <si>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</si>
  <si>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</si>
  <si>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</si>
  <si>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</si>
  <si>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</si>
  <si>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</si>
  <si>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</si>
  <si>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</si>
  <si>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</si>
  <si>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</si>
  <si>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</si>
  <si>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</si>
  <si>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</si>
  <si>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</si>
  <si>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</si>
  <si>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</si>
  <si>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</si>
  <si>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</si>
  <si>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</si>
  <si>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</si>
  <si>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</si>
  <si>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</si>
  <si>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</si>
  <si>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</si>
  <si>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</si>
  <si>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</si>
  <si>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</si>
  <si>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</si>
  <si>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</si>
  <si>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</si>
  <si>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</si>
  <si>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</si>
  <si>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</si>
  <si>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</si>
  <si>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</si>
  <si>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</si>
  <si>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</si>
  <si>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</si>
  <si>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</si>
  <si>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</si>
  <si>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</si>
  <si>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</si>
  <si>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</si>
  <si>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</si>
  <si>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</si>
  <si>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</si>
  <si>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</si>
  <si>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</si>
  <si>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</si>
  <si>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</si>
  <si>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</si>
  <si>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</si>
  <si>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</si>
  <si>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</si>
  <si>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</si>
  <si>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</si>
  <si>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</si>
  <si>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</si>
  <si>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</si>
  <si>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</si>
  <si>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</si>
  <si>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</si>
  <si>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</si>
  <si>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</si>
  <si>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</si>
  <si>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</si>
  <si>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</si>
  <si>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</si>
  <si>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</si>
  <si>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</si>
  <si>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</si>
  <si>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</si>
  <si>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</si>
  <si>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</si>
  <si>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</si>
  <si>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</si>
  <si>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</si>
  <si>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</si>
  <si>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</si>
  <si>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</si>
  <si>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</si>
  <si>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</si>
  <si>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</si>
  <si>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</si>
  <si>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</si>
  <si>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</si>
  <si>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</si>
  <si>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</si>
  <si>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</si>
  <si>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</si>
  <si>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</si>
  <si>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</si>
  <si>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</si>
  <si>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</si>
  <si>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</si>
  <si>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</si>
  <si>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</si>
  <si>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</si>
  <si>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</si>
  <si>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</si>
  <si>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</si>
  <si>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</si>
  <si>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</si>
  <si>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</si>
  <si>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</si>
  <si>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</si>
  <si>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</si>
  <si>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</si>
  <si>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</si>
  <si>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</si>
  <si>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</si>
  <si>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</si>
  <si>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</si>
  <si>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</si>
  <si>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</si>
  <si>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</si>
  <si>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</si>
  <si>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</si>
  <si>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</si>
  <si>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</si>
  <si>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</si>
  <si>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</si>
  <si>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</si>
  <si>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</si>
  <si>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</si>
  <si>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</si>
  <si>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</si>
  <si>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</si>
  <si>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</si>
  <si>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</si>
  <si>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</si>
  <si>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</si>
  <si>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</si>
  <si>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</si>
  <si>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</si>
  <si>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</si>
  <si>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</si>
  <si>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</si>
  <si>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</si>
  <si>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</si>
  <si>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</si>
  <si>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</si>
  <si>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</si>
  <si>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</si>
  <si>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</si>
  <si>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</si>
  <si>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</si>
  <si>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</si>
  <si>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</si>
  <si>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</si>
  <si>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</si>
  <si>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</si>
  <si>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</si>
  <si>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</si>
  <si>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</si>
  <si>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</si>
  <si>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</si>
  <si>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</si>
  <si>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</si>
  <si>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</si>
  <si>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</si>
  <si>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</si>
  <si>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</si>
  <si>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</si>
  <si>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</si>
  <si>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</si>
  <si>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</si>
  <si>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</si>
  <si>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</si>
  <si>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</si>
  <si>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</si>
  <si>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</si>
  <si>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</si>
  <si>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</si>
  <si>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</si>
  <si>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</si>
  <si>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</si>
  <si>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</si>
  <si>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</si>
  <si>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</si>
  <si>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</si>
  <si>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</si>
  <si>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</si>
  <si>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</si>
  <si>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</si>
  <si>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</si>
  <si>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</si>
  <si>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</si>
  <si>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</si>
  <si>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</si>
  <si>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</si>
  <si>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</si>
  <si>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</si>
  <si>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</si>
  <si>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</si>
  <si>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</si>
  <si>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</si>
  <si>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</si>
  <si>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</si>
  <si>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</si>
  <si>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</si>
  <si>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</si>
  <si>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</si>
  <si>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</si>
  <si>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</si>
  <si>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</si>
  <si>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</si>
  <si>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</si>
  <si>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</si>
  <si>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</si>
  <si>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</si>
  <si>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</si>
  <si>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</si>
  <si>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</si>
  <si>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</si>
  <si>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</si>
  <si>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</si>
  <si>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</si>
  <si>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</si>
  <si>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</si>
  <si>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</si>
  <si>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</si>
  <si>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</si>
  <si>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</si>
  <si>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</si>
  <si>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</si>
  <si>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</si>
  <si>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</si>
  <si>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</si>
  <si>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</si>
  <si>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</si>
  <si>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</si>
  <si>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</si>
  <si>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</si>
  <si>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</si>
  <si>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</si>
  <si>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</si>
  <si>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</si>
  <si>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</si>
  <si>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</si>
  <si>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</si>
  <si>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</si>
  <si>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</si>
  <si>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</si>
  <si>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</si>
  <si>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</si>
  <si>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</si>
  <si>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</si>
  <si>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</si>
  <si>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</si>
  <si>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</si>
  <si>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</si>
  <si>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</si>
  <si>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</si>
  <si>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</si>
  <si>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</si>
  <si>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</si>
  <si>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</si>
  <si>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</si>
  <si>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</si>
  <si>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</si>
  <si>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</si>
  <si>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</si>
  <si>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</si>
  <si>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</si>
  <si>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</si>
  <si>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</si>
  <si>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</si>
  <si>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</si>
  <si>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</si>
  <si>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</si>
  <si>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</si>
  <si>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</si>
  <si>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</si>
  <si>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</si>
  <si>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</si>
  <si>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</si>
  <si>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</si>
  <si>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</si>
  <si>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</si>
  <si>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</si>
  <si>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</si>
  <si>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</si>
  <si>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</si>
  <si>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</si>
  <si>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</si>
  <si>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</si>
  <si>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</si>
  <si>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</si>
  <si>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</si>
  <si>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</si>
  <si>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</si>
  <si>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</si>
  <si>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</si>
  <si>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</si>
  <si>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</si>
  <si>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</si>
  <si>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</si>
  <si>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</si>
  <si>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</si>
  <si>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</si>
  <si>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</si>
  <si>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</si>
  <si>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</si>
  <si>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</si>
  <si>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</si>
  <si>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</si>
  <si>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</si>
  <si>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</si>
  <si>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</si>
  <si>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</si>
  <si>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</si>
  <si>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</si>
  <si>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</si>
  <si>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</si>
  <si>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</si>
  <si>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</si>
  <si>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</si>
  <si>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</si>
  <si>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</si>
  <si>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</si>
  <si>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</si>
  <si>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</si>
  <si>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</si>
  <si>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</si>
  <si>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</si>
  <si>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</si>
  <si>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</si>
  <si>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</si>
  <si>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</si>
  <si>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</si>
  <si>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</si>
  <si>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</si>
  <si>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</si>
  <si>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</si>
  <si>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</si>
  <si>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</si>
  <si>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</si>
  <si>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</si>
  <si>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</si>
  <si>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</si>
  <si>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</si>
  <si>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</si>
  <si>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</si>
  <si>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</si>
  <si>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</si>
  <si>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</si>
  <si>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</si>
  <si>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</si>
  <si>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</si>
  <si>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</si>
  <si>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</si>
  <si>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</si>
  <si>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</si>
  <si>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</si>
  <si>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</si>
  <si>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</si>
  <si>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</si>
  <si>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</si>
  <si>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</si>
  <si>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</si>
  <si>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</si>
  <si>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</si>
  <si>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</si>
  <si>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</si>
  <si>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</si>
  <si>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</si>
  <si>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</si>
  <si>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</si>
  <si>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</si>
  <si>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</si>
  <si>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</si>
  <si>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</si>
  <si>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</si>
  <si>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</si>
  <si>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</si>
  <si>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</si>
  <si>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</si>
  <si>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</si>
  <si>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</si>
  <si>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</si>
  <si>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</si>
  <si>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</si>
  <si>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</si>
  <si>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</si>
  <si>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</si>
  <si>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</si>
  <si>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</si>
  <si>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</si>
  <si>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</si>
  <si>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</si>
  <si>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</si>
  <si>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</si>
  <si>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</si>
  <si>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</si>
  <si>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</si>
  <si>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</si>
  <si>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</si>
  <si>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</si>
  <si>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</si>
  <si>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</si>
  <si>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</si>
  <si>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</si>
  <si>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</si>
  <si>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</si>
  <si>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</si>
  <si>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</si>
  <si>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</si>
  <si>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</si>
  <si>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</si>
  <si>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</si>
  <si>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</si>
  <si>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</si>
  <si>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</si>
  <si>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</si>
  <si>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</si>
  <si>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</si>
  <si>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</si>
  <si>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</si>
  <si>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</si>
  <si>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</si>
  <si>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</si>
  <si>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</si>
  <si>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</si>
  <si>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</si>
  <si>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</si>
  <si>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</si>
  <si>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</si>
  <si>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</si>
  <si>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</si>
  <si>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</si>
  <si>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</si>
  <si>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</si>
  <si>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</si>
  <si>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</si>
  <si>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</si>
  <si>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</si>
  <si>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</si>
  <si>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</si>
  <si>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</si>
  <si>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</si>
  <si>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</si>
  <si>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</si>
  <si>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</si>
  <si>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</si>
  <si>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</si>
  <si>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</si>
  <si>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</si>
  <si>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</si>
  <si>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</si>
  <si>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</si>
  <si>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</si>
  <si>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</si>
  <si>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</si>
  <si>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</si>
  <si>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</si>
  <si>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</si>
  <si>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</si>
  <si>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</si>
  <si>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</si>
  <si>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</si>
  <si>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</si>
  <si>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</si>
  <si>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</si>
  <si>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</si>
  <si>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</si>
  <si>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</si>
  <si>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</si>
  <si>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</si>
  <si>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</si>
  <si>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</si>
  <si>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</si>
  <si>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</si>
  <si>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</si>
  <si>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</si>
  <si>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</si>
  <si>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</si>
  <si>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</si>
  <si>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</si>
  <si>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</si>
  <si>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</si>
  <si>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</si>
  <si>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</si>
  <si>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</si>
  <si>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</si>
  <si>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</si>
  <si>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</si>
  <si>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</si>
  <si>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</si>
  <si>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</si>
  <si>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</si>
  <si>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</si>
  <si>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</si>
  <si>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</si>
  <si>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</si>
  <si>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</si>
  <si>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</si>
  <si>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</si>
  <si>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</si>
  <si>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</si>
  <si>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</si>
  <si>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</si>
  <si>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</si>
  <si>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</si>
  <si>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</si>
  <si>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</si>
  <si>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</si>
  <si>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</si>
  <si>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</si>
  <si>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</si>
  <si>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</si>
  <si>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</si>
  <si>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</si>
  <si>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</si>
  <si>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</si>
  <si>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</si>
  <si>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</si>
  <si>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</si>
  <si>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</si>
  <si>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</si>
  <si>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</si>
  <si>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</si>
  <si>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</si>
  <si>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</si>
  <si>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</si>
  <si>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</si>
  <si>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</si>
  <si>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</si>
  <si>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</si>
  <si>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</si>
  <si>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</si>
  <si>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</si>
  <si>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</si>
  <si>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</si>
  <si>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</si>
  <si>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</si>
  <si>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</si>
  <si>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</si>
  <si>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</si>
  <si>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</si>
  <si>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</si>
  <si>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</si>
  <si>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</si>
  <si>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</si>
  <si>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</si>
  <si>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</si>
  <si>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</si>
  <si>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</si>
  <si>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</si>
  <si>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</si>
  <si>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</si>
  <si>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</si>
  <si>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</si>
  <si>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</si>
  <si>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</si>
  <si>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</si>
  <si>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</si>
  <si>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</si>
  <si>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</si>
  <si>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</si>
  <si>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</si>
  <si>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</si>
  <si>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</si>
  <si>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</si>
  <si>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</si>
  <si>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</si>
  <si>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</si>
  <si>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</si>
  <si>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</si>
  <si>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</si>
  <si>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</si>
  <si>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</si>
  <si>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</si>
  <si>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</si>
  <si>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</si>
  <si>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</si>
  <si>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</si>
  <si>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</si>
  <si>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</si>
  <si>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</si>
  <si>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</si>
  <si>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</si>
  <si>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</si>
  <si>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</si>
  <si>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</si>
  <si>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</si>
  <si>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</si>
  <si>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</si>
  <si>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</si>
  <si>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</si>
  <si>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</si>
  <si>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</si>
  <si>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</si>
  <si>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</si>
  <si>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</si>
  <si>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</si>
  <si>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</si>
  <si>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</si>
  <si>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</si>
  <si>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</si>
  <si>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</si>
  <si>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</si>
  <si>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</si>
  <si>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</si>
  <si>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</si>
  <si>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</si>
  <si>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</si>
  <si>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</si>
  <si>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</si>
  <si>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</si>
  <si>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</si>
  <si>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</si>
  <si>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</si>
  <si>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</si>
  <si>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</si>
  <si>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</si>
  <si>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</si>
  <si>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</si>
  <si>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</si>
  <si>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</si>
  <si>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</si>
  <si>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</si>
  <si>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</si>
  <si>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</si>
  <si>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</si>
  <si>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</si>
  <si>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</si>
  <si>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</si>
  <si>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</si>
  <si>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</si>
  <si>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</si>
  <si>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</si>
  <si>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</si>
  <si>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</si>
  <si>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</si>
  <si>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</si>
  <si>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</si>
  <si>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</si>
  <si>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</si>
  <si>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</si>
  <si>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</si>
  <si>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</si>
  <si>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</si>
  <si>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</si>
  <si>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</si>
  <si>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</si>
  <si>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</si>
  <si>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</si>
  <si>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</si>
  <si>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</si>
  <si>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</si>
  <si>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</si>
  <si>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</si>
  <si>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</si>
  <si>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</si>
  <si>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</si>
  <si>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</si>
  <si>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</si>
  <si>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</si>
  <si>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</si>
  <si>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</si>
  <si>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</si>
  <si>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</si>
  <si>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</si>
  <si>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</si>
  <si>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</si>
  <si>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</si>
  <si>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</si>
  <si>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</si>
  <si>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</si>
  <si>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</si>
  <si>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</si>
  <si>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</si>
  <si>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</si>
  <si>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</si>
  <si>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</si>
  <si>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</si>
  <si>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</si>
  <si>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</si>
  <si>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</si>
  <si>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</si>
  <si>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</si>
  <si>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</si>
  <si>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</si>
  <si>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</si>
  <si>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</si>
  <si>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</si>
  <si>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</si>
  <si>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</si>
  <si>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</si>
  <si>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</si>
  <si>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</si>
  <si>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</si>
  <si>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</si>
  <si>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</si>
  <si>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</si>
  <si>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</si>
  <si>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</si>
  <si>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</si>
  <si>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</si>
  <si>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</si>
  <si>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</si>
  <si>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</si>
  <si>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</si>
  <si>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</si>
  <si>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</si>
  <si>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</si>
  <si>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</si>
  <si>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</si>
  <si>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</si>
  <si>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</si>
  <si>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</si>
  <si>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</si>
  <si>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</si>
  <si>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</si>
  <si>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</si>
  <si>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</si>
  <si>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</si>
  <si>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</si>
  <si>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</si>
  <si>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</si>
  <si>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</si>
  <si>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</si>
  <si>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</si>
  <si>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</si>
  <si>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</si>
  <si>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</si>
  <si>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</si>
  <si>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</si>
  <si>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</si>
  <si>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</si>
  <si>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</si>
  <si>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</si>
  <si>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</si>
  <si>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</si>
  <si>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</si>
  <si>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</si>
  <si>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</si>
  <si>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</si>
  <si>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</si>
  <si>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</si>
  <si>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</si>
  <si>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</si>
  <si>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</si>
  <si>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</si>
  <si>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</si>
  <si>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</si>
  <si>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</si>
  <si>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</si>
  <si>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</si>
  <si>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</si>
  <si>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</si>
  <si>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</si>
  <si>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</si>
  <si>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</si>
  <si>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</si>
  <si>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</si>
  <si>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</si>
  <si>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</si>
  <si>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</si>
  <si>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</si>
  <si>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</si>
  <si>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</si>
  <si>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</si>
  <si>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</si>
  <si>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</si>
  <si>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</si>
  <si>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</si>
  <si>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</si>
  <si>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</si>
  <si>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</si>
  <si>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</si>
  <si>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</si>
  <si>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</si>
  <si>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</si>
  <si>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</si>
  <si>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</si>
  <si>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</si>
  <si>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</si>
  <si>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</si>
  <si>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</si>
  <si>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</si>
  <si>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</si>
  <si>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</si>
  <si>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</si>
  <si>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</si>
  <si>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</si>
  <si>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</si>
  <si>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</si>
  <si>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</si>
  <si>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</si>
  <si>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</si>
  <si>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</si>
  <si>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</si>
  <si>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</si>
  <si>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</si>
  <si>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</si>
  <si>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</si>
  <si>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</si>
  <si>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</si>
  <si>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</si>
  <si>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</si>
  <si>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</si>
  <si>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</si>
  <si>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</si>
  <si>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</si>
  <si>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</si>
  <si>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</si>
  <si>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</si>
  <si>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</si>
  <si>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</si>
  <si>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</si>
  <si>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</si>
  <si>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</si>
  <si>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</si>
  <si>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</si>
  <si>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</si>
  <si>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</si>
  <si>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</si>
  <si>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</si>
  <si>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</si>
  <si>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</si>
  <si>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</si>
  <si>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</si>
  <si>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</si>
  <si>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</si>
  <si>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</si>
  <si>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</si>
  <si>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</si>
  <si>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</si>
  <si>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</si>
  <si>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</si>
  <si>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</si>
  <si>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</si>
  <si>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</si>
  <si>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</si>
  <si>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</si>
  <si>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</si>
  <si>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</si>
  <si>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</si>
  <si>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</si>
  <si>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</si>
  <si>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</si>
  <si>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</si>
  <si>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</si>
  <si>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</si>
  <si>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</si>
  <si>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</si>
  <si>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</si>
  <si>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</si>
  <si>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</si>
  <si>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</si>
  <si>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</si>
  <si>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</si>
  <si>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</si>
  <si>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</si>
  <si>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</si>
  <si>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</si>
  <si>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</si>
  <si>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</si>
  <si>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</si>
  <si>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</si>
  <si>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</si>
  <si>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</si>
  <si>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</si>
  <si>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</si>
  <si>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</si>
  <si>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</si>
  <si>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</si>
  <si>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</si>
  <si>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</si>
  <si>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</si>
  <si>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</si>
  <si>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</si>
  <si>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</si>
  <si>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</si>
  <si>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</si>
  <si>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</si>
  <si>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</si>
  <si>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</si>
  <si>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</si>
  <si>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</si>
  <si>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</si>
  <si>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</si>
  <si>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</si>
  <si>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</si>
  <si>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</si>
  <si>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</si>
  <si>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</si>
  <si>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</si>
  <si>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</si>
  <si>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</si>
  <si>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</si>
  <si>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</si>
  <si>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</si>
  <si>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</si>
  <si>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</si>
  <si>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</si>
  <si>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</si>
  <si>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</si>
  <si>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</si>
  <si>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</si>
  <si>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</si>
  <si>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</si>
  <si>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</si>
  <si>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</si>
  <si>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</si>
  <si>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</si>
  <si>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</si>
  <si>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</si>
  <si>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</si>
  <si>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</si>
  <si>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</si>
  <si>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</si>
  <si>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</si>
  <si>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</si>
  <si>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</si>
  <si>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</si>
  <si>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</si>
  <si>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</si>
  <si>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</si>
  <si>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</si>
  <si>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</si>
  <si>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</si>
  <si>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</si>
  <si>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</si>
  <si>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</si>
  <si>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</si>
  <si>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</si>
  <si>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</si>
  <si>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</si>
  <si>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</si>
  <si>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</si>
  <si>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</si>
  <si>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</si>
  <si>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</si>
  <si>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</si>
  <si>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</si>
  <si>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</si>
  <si>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</si>
  <si>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</si>
  <si>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</si>
  <si>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</si>
  <si>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</si>
  <si>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</si>
  <si>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</si>
  <si>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</si>
  <si>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</si>
  <si>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</si>
  <si>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</si>
  <si>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</si>
  <si>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</si>
  <si>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</si>
  <si>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</si>
  <si>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</si>
  <si>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</si>
  <si>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</si>
  <si>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</si>
  <si>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</si>
  <si>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</si>
  <si>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</si>
  <si>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</si>
  <si>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</si>
  <si>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</si>
  <si>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</si>
  <si>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</si>
  <si>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</si>
  <si>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</si>
  <si>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</si>
  <si>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</si>
  <si>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</si>
  <si>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</si>
  <si>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</si>
  <si>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</si>
  <si>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</si>
  <si>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</si>
  <si>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</si>
  <si>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</si>
  <si>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</si>
  <si>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</si>
  <si>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</si>
  <si>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</si>
  <si>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</si>
  <si>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</si>
  <si>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</si>
  <si>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</si>
  <si>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</si>
  <si>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</si>
  <si>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</si>
  <si>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</si>
  <si>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</si>
  <si>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</si>
  <si>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</si>
  <si>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</si>
  <si>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</si>
  <si>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</si>
  <si>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</si>
  <si>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</si>
  <si>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</si>
  <si>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</si>
  <si>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</si>
  <si>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</si>
  <si>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</si>
  <si>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</si>
  <si>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</si>
  <si>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</si>
  <si>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</si>
  <si>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</si>
  <si>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</si>
  <si>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</si>
  <si>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</si>
  <si>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</si>
  <si>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</si>
  <si>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</si>
  <si>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</si>
  <si>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</si>
  <si>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</si>
  <si>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</si>
  <si>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</si>
  <si>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</si>
  <si>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</si>
  <si>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</si>
  <si>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</si>
  <si>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</si>
  <si>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</si>
  <si>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</si>
  <si>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</si>
  <si>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</si>
  <si>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</si>
  <si>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</si>
  <si>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</si>
  <si>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</si>
  <si>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</si>
  <si>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</si>
  <si>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</si>
  <si>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</si>
  <si>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</si>
  <si>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</si>
  <si>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</si>
  <si>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</si>
  <si>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</si>
  <si>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</si>
  <si>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</si>
  <si>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</si>
  <si>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</si>
  <si>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</si>
  <si>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</si>
  <si>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</si>
  <si>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</si>
  <si>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</si>
  <si>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</si>
  <si>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</si>
  <si>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</si>
  <si>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</si>
  <si>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</si>
  <si>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</si>
  <si>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</si>
  <si>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</si>
  <si>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</si>
  <si>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</si>
  <si>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</si>
  <si>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</si>
  <si>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</si>
  <si>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</si>
  <si>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</si>
  <si>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</si>
  <si>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</si>
  <si>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</si>
  <si>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</si>
  <si>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</si>
  <si>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</si>
  <si>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</si>
  <si>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</si>
  <si>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</si>
  <si>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</si>
  <si>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</si>
  <si>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</si>
  <si>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</si>
  <si>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</si>
  <si>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</si>
  <si>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</si>
  <si>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</si>
  <si>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</si>
  <si>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</si>
  <si>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</si>
  <si>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</si>
  <si>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</si>
  <si>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</si>
  <si>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</si>
  <si>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</si>
  <si>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</si>
  <si>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</si>
  <si>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</si>
  <si>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</si>
  <si>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</si>
  <si>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</si>
  <si>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</si>
  <si>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</si>
  <si>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</si>
  <si>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</si>
  <si>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</si>
  <si>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</si>
  <si>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</si>
  <si>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</si>
  <si>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</si>
  <si>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</si>
  <si>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</si>
  <si>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</si>
  <si>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</si>
  <si>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</si>
  <si>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</si>
  <si>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</si>
  <si>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</si>
  <si>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</si>
  <si>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</si>
  <si>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</si>
  <si>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</si>
  <si>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</si>
  <si>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</si>
  <si>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</si>
  <si>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</si>
  <si>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</si>
  <si>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</si>
  <si>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</si>
  <si>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</si>
  <si>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</si>
  <si>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</si>
  <si>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</si>
  <si>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</si>
  <si>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</si>
  <si>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</si>
  <si>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</si>
  <si>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</si>
  <si>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</si>
  <si>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</si>
  <si>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</si>
  <si>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</si>
  <si>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</si>
  <si>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</si>
  <si>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</si>
  <si>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</si>
  <si>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</si>
  <si>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</si>
  <si>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</si>
  <si>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</si>
  <si>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</si>
  <si>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</si>
  <si>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</si>
  <si>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</si>
  <si>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</si>
  <si>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</si>
  <si>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</si>
  <si>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</si>
  <si>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</si>
  <si>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</si>
  <si>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</si>
  <si>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</si>
  <si>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</si>
  <si>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</si>
  <si>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</si>
  <si>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</si>
  <si>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</si>
  <si>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</si>
  <si>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</si>
  <si>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</si>
  <si>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</si>
  <si>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</si>
  <si>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</si>
  <si>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</si>
  <si>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</si>
  <si>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</si>
  <si>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</si>
  <si>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</si>
  <si>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</si>
  <si>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</si>
  <si>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</si>
  <si>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</si>
  <si>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</si>
  <si>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</si>
  <si>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</si>
  <si>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</si>
  <si>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</si>
  <si>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</si>
  <si>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</si>
  <si>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</si>
  <si>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</si>
  <si>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</si>
  <si>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</si>
  <si>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</si>
  <si>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</si>
  <si>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</si>
  <si>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</si>
  <si>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</si>
  <si>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</si>
  <si>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</si>
  <si>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</si>
  <si>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</si>
  <si>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</si>
  <si>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</si>
  <si>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</si>
  <si>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</si>
  <si>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</si>
  <si>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</si>
  <si>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</si>
  <si>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</si>
  <si>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</si>
  <si>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</si>
  <si>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</si>
  <si>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</si>
  <si>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</si>
  <si>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</si>
  <si>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</si>
  <si>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</si>
  <si>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</si>
  <si>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</si>
  <si>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</si>
  <si>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</si>
  <si>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</si>
  <si>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</si>
  <si>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</si>
  <si>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</si>
  <si>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</si>
  <si>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</si>
  <si>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</si>
  <si>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</si>
  <si>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</si>
  <si>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</si>
  <si>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</si>
  <si>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</si>
  <si>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</si>
  <si>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</si>
  <si>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</si>
  <si>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</si>
  <si>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</si>
  <si>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</si>
  <si>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</si>
  <si>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</si>
  <si>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</si>
  <si>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</si>
  <si>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</si>
  <si>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</si>
  <si>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</si>
  <si>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</si>
  <si>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</si>
  <si>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</si>
  <si>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</si>
  <si>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</si>
  <si>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</si>
  <si>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</si>
  <si>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</si>
  <si>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</si>
  <si>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</si>
  <si>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</si>
  <si>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</si>
  <si>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</si>
  <si>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</si>
  <si>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</si>
  <si>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</si>
  <si>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</si>
  <si>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</si>
  <si>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</si>
  <si>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</si>
  <si>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</si>
  <si>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</si>
  <si>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</si>
  <si>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</si>
  <si>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</si>
  <si>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</si>
  <si>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</si>
  <si>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</si>
  <si>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</si>
  <si>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</si>
  <si>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</si>
  <si>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</si>
  <si>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</si>
  <si>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</si>
  <si>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</si>
  <si>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</si>
  <si>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</si>
  <si>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</si>
  <si>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</si>
  <si>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</si>
  <si>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</si>
  <si>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</si>
  <si>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</si>
  <si>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</si>
  <si>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</si>
  <si>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</si>
  <si>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</si>
  <si>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</si>
  <si>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</si>
  <si>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</si>
  <si>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</si>
  <si>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</si>
  <si>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</si>
  <si>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</si>
  <si>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</si>
  <si>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</si>
  <si>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</si>
  <si>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</si>
  <si>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</si>
  <si>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</si>
  <si>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</si>
  <si>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</si>
  <si>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</si>
  <si>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</si>
  <si>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</si>
  <si>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</si>
  <si>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</si>
  <si>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</si>
  <si>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</si>
  <si>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</si>
  <si>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</si>
  <si>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</si>
  <si>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</si>
  <si>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</si>
  <si>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</si>
  <si>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</si>
  <si>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</si>
  <si>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</si>
  <si>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</si>
  <si>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</si>
  <si>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</si>
  <si>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</si>
  <si>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</si>
  <si>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</si>
  <si>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</si>
  <si>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</si>
  <si>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</si>
  <si>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</si>
  <si>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</si>
  <si>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</si>
  <si>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</si>
  <si>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</si>
  <si>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</si>
  <si>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</si>
  <si>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</si>
  <si>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</si>
  <si>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</si>
  <si>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</si>
  <si>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</si>
  <si>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</si>
  <si>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</si>
  <si>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</si>
  <si>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</si>
  <si>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</si>
  <si>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</si>
  <si>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</si>
  <si>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</si>
  <si>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</si>
  <si>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</si>
  <si>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</si>
  <si>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</si>
  <si>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</si>
  <si>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</si>
  <si>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</si>
  <si>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</si>
  <si>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</si>
  <si>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</si>
  <si>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</si>
  <si>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</si>
  <si>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</si>
  <si>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</si>
  <si>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</si>
  <si>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</si>
  <si>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</si>
  <si>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</si>
  <si>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</si>
  <si>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</si>
  <si>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</si>
  <si>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</si>
  <si>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</si>
  <si>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</si>
  <si>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</si>
  <si>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</si>
  <si>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</si>
  <si>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</si>
  <si>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</si>
  <si>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</si>
  <si>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</si>
  <si>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</si>
  <si>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</si>
  <si>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</si>
  <si>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</si>
  <si>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</si>
  <si>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</si>
  <si>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</si>
  <si>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</si>
  <si>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</si>
  <si>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</si>
  <si>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</si>
  <si>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</si>
  <si>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</si>
  <si>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</si>
  <si>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</si>
  <si>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</si>
  <si>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</si>
  <si>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</si>
  <si>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</si>
  <si>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</si>
  <si>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</si>
  <si>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</si>
  <si>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</si>
  <si>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</si>
  <si>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</si>
  <si>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</si>
  <si>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</si>
  <si>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</si>
  <si>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</si>
  <si>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</si>
  <si>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</si>
  <si>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</si>
  <si>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</si>
  <si>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</si>
  <si>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</si>
  <si>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</si>
  <si>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</si>
  <si>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</si>
  <si>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</si>
  <si>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</si>
  <si>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</si>
  <si>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</si>
  <si>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</si>
  <si>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</si>
  <si>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</si>
  <si>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</si>
  <si>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</si>
  <si>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</si>
  <si>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</si>
  <si>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</si>
  <si>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</si>
  <si>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</si>
  <si>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</si>
  <si>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</si>
  <si>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</si>
  <si>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</si>
  <si>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</si>
  <si>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</si>
  <si>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</si>
  <si>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</si>
  <si>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</si>
  <si>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</si>
  <si>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</si>
  <si>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</si>
  <si>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</si>
  <si>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</si>
  <si>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</si>
  <si>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</si>
  <si>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</si>
  <si>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</si>
  <si>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</si>
  <si>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</si>
  <si>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</si>
  <si>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</si>
  <si>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</si>
  <si>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</si>
  <si>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</si>
  <si>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</si>
  <si>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</si>
  <si>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</si>
  <si>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</si>
  <si>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</si>
  <si>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</si>
  <si>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</si>
  <si>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</si>
  <si>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</si>
  <si>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</si>
  <si>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</si>
  <si>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</si>
  <si>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</si>
  <si>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</si>
  <si>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</si>
  <si>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</si>
  <si>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</si>
  <si>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</si>
  <si>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</si>
  <si>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</si>
  <si>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</si>
  <si>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</si>
  <si>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</si>
  <si>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</si>
  <si>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</si>
  <si>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</si>
  <si>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</si>
  <si>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</si>
  <si>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</si>
  <si>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</si>
  <si>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</si>
  <si>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</si>
  <si>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</si>
  <si>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</si>
  <si>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</si>
  <si>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</si>
  <si>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</si>
  <si>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</si>
  <si>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</si>
  <si>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</si>
  <si>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</si>
  <si>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</si>
  <si>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</si>
  <si>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</si>
  <si>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</si>
  <si>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</si>
  <si>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</si>
  <si>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</si>
  <si>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</si>
  <si>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</si>
  <si>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</si>
  <si>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</si>
  <si>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</si>
  <si>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</si>
  <si>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</si>
  <si>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</si>
  <si>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</si>
  <si>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</si>
  <si>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</si>
  <si>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</si>
  <si>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</si>
  <si>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</si>
  <si>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</si>
  <si>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</si>
  <si>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</si>
  <si>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</si>
  <si>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</si>
  <si>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</si>
  <si>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</si>
  <si>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</si>
  <si>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</si>
  <si>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</si>
  <si>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</si>
  <si>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</si>
  <si>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</si>
  <si>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</si>
  <si>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</si>
  <si>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</si>
  <si>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</si>
  <si>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</si>
  <si>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</si>
  <si>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</si>
  <si>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</si>
  <si>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</si>
  <si>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</si>
  <si>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</si>
  <si>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</si>
  <si>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</si>
  <si>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</si>
  <si>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</si>
  <si>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</si>
  <si>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</si>
  <si>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</si>
  <si>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</si>
  <si>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</si>
  <si>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</si>
  <si>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</si>
  <si>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</si>
  <si>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</si>
  <si>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</si>
  <si>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</si>
  <si>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</si>
  <si>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</si>
  <si>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</si>
  <si>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</si>
  <si>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</si>
  <si>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</si>
  <si>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</si>
  <si>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</si>
  <si>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</si>
  <si>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</si>
  <si>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</si>
  <si>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</si>
  <si>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</si>
  <si>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</si>
  <si>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</si>
  <si>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</si>
  <si>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</si>
  <si>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</si>
  <si>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</si>
  <si>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</si>
  <si>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</si>
  <si>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</si>
  <si>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</si>
  <si>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</si>
  <si>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</si>
  <si>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</si>
  <si>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</si>
  <si>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</si>
  <si>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</si>
  <si>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</si>
  <si>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</si>
  <si>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</si>
  <si>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</si>
  <si>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</si>
  <si>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</si>
  <si>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</si>
  <si>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</si>
  <si>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</si>
  <si>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</si>
  <si>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</si>
  <si>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</si>
  <si>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</si>
  <si>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</si>
  <si>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</si>
  <si>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</si>
  <si>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</si>
  <si>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</si>
  <si>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</si>
  <si>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</si>
  <si>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</si>
  <si>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</si>
  <si>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</si>
  <si>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</si>
  <si>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</si>
  <si>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</si>
  <si>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</si>
  <si>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</si>
  <si>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</si>
  <si>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</si>
  <si>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</si>
  <si>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</si>
  <si>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</si>
  <si>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</si>
  <si>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</si>
  <si>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</si>
  <si>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</si>
  <si>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</si>
  <si>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</si>
  <si>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</si>
  <si>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</si>
  <si>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</si>
  <si>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</si>
  <si>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</si>
  <si>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</si>
  <si>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</si>
  <si>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</si>
  <si>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</si>
  <si>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</si>
  <si>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</si>
  <si>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</si>
  <si>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</si>
  <si>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</si>
  <si>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</si>
  <si>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</si>
  <si>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</si>
  <si>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</si>
  <si>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</si>
  <si>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</si>
  <si>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</si>
  <si>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</si>
  <si>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</si>
  <si>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</si>
  <si>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</si>
  <si>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</si>
  <si>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</si>
  <si>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</si>
  <si>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</si>
  <si>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</si>
  <si>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</si>
  <si>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</si>
  <si>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</si>
  <si>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</si>
  <si>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</si>
  <si>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</si>
  <si>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</si>
  <si>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</si>
  <si>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</si>
  <si>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</si>
  <si>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</si>
  <si>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</si>
  <si>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</si>
  <si>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</si>
  <si>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</si>
  <si>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</si>
  <si>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</si>
  <si>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</si>
  <si>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</si>
  <si>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</si>
  <si>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</si>
  <si>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</si>
  <si>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</si>
  <si>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</si>
  <si>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</si>
  <si>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</si>
  <si>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</si>
  <si>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</si>
  <si>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</si>
  <si>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</si>
  <si>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</si>
  <si>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</si>
  <si>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</si>
  <si>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</si>
  <si>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</si>
  <si>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</si>
  <si>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</si>
  <si>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</si>
  <si>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</si>
  <si>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</si>
  <si>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</si>
  <si>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</si>
  <si>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</si>
  <si>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</si>
  <si>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</si>
  <si>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</si>
  <si>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</si>
  <si>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</si>
  <si>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</si>
  <si>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</si>
  <si>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</si>
  <si>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</si>
  <si>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</si>
  <si>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</si>
  <si>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</si>
  <si>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</si>
  <si>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</si>
  <si>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</si>
  <si>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</si>
  <si>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</si>
  <si>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</si>
  <si>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</si>
  <si>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</si>
  <si>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</si>
  <si>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</si>
  <si>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</si>
  <si>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</si>
  <si>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</si>
  <si>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</si>
  <si>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</si>
  <si>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</si>
  <si>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</si>
  <si>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</si>
  <si>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</si>
  <si>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</si>
  <si>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</si>
  <si>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</si>
  <si>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</si>
  <si>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</si>
  <si>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</si>
  <si>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</si>
  <si>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</si>
  <si>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</si>
  <si>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</si>
  <si>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</si>
  <si>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</si>
  <si>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</si>
  <si>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</si>
  <si>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</si>
  <si>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</si>
  <si>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</si>
  <si>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</si>
  <si>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</si>
  <si>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</si>
  <si>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</si>
  <si>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</si>
  <si>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</si>
  <si>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</si>
  <si>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</si>
  <si>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</si>
  <si>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</si>
  <si>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</si>
  <si>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</si>
  <si>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</si>
  <si>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</si>
  <si>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</si>
  <si>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</si>
  <si>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</si>
  <si>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</si>
  <si>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</si>
  <si>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</si>
  <si>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</si>
  <si>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</si>
  <si>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</si>
  <si>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</si>
  <si>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</si>
  <si>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</si>
  <si>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</si>
  <si>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</si>
  <si>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</si>
  <si>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</si>
  <si>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</si>
  <si>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</si>
  <si>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</si>
  <si>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</si>
  <si>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</si>
  <si>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</si>
  <si>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</si>
  <si>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</si>
  <si>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</si>
  <si>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</si>
  <si>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</si>
  <si>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</si>
  <si>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</si>
  <si>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</si>
  <si>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</si>
  <si>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</si>
  <si>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</si>
  <si>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</si>
  <si>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</si>
  <si>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</si>
  <si>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</si>
  <si>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</si>
  <si>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</si>
  <si>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</si>
  <si>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</si>
  <si>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</si>
  <si>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</si>
  <si>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</si>
  <si>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</si>
  <si>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</si>
  <si>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</si>
  <si>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</si>
  <si>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</si>
  <si>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</si>
  <si>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</si>
  <si>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</si>
  <si>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</si>
  <si>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</si>
  <si>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</si>
  <si>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</si>
  <si>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</si>
  <si>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</si>
  <si>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</si>
  <si>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</si>
  <si>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</si>
  <si>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</si>
  <si>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</si>
  <si>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</si>
  <si>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</si>
  <si>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</si>
  <si>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</si>
  <si>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</si>
  <si>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</si>
  <si>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</si>
  <si>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</si>
  <si>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</si>
  <si>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</si>
  <si>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</si>
  <si>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</si>
  <si>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</si>
  <si>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</si>
  <si>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</si>
  <si>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</si>
  <si>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</si>
  <si>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</si>
  <si>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</si>
  <si>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</si>
  <si>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</si>
  <si>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</si>
  <si>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</si>
  <si>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</si>
  <si>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</si>
  <si>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</si>
  <si>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</si>
  <si>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</si>
  <si>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</si>
  <si>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</si>
  <si>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</si>
  <si>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</si>
  <si>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</si>
  <si>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</si>
  <si>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</si>
  <si>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</si>
  <si>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</si>
  <si>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</si>
  <si>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</si>
  <si>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</si>
  <si>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</si>
  <si>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</si>
  <si>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</si>
  <si>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</si>
  <si>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</si>
  <si>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</si>
  <si>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</si>
  <si>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</si>
  <si>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</si>
  <si>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</si>
  <si>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</si>
  <si>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</si>
  <si>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</si>
  <si>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</si>
  <si>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</si>
  <si>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</si>
  <si>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</si>
  <si>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</si>
  <si>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</si>
  <si>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</si>
  <si>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</si>
  <si>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</si>
  <si>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</si>
  <si>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</si>
  <si>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</si>
  <si>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</si>
  <si>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</si>
  <si>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</si>
  <si>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</si>
  <si>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</si>
  <si>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</si>
  <si>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</si>
  <si>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</si>
  <si>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</si>
  <si>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</si>
  <si>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</si>
  <si>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</si>
  <si>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</si>
  <si>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</si>
  <si>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</si>
  <si>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</si>
  <si>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</si>
  <si>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</si>
  <si>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</si>
  <si>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</si>
  <si>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</si>
  <si>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</si>
  <si>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</si>
  <si>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</si>
  <si>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</si>
  <si>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</si>
  <si>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</si>
  <si>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</si>
  <si>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</si>
  <si>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</si>
  <si>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</si>
  <si>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</si>
  <si>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</si>
  <si>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</si>
  <si>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</si>
  <si>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</si>
  <si>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</si>
  <si>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</si>
  <si>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</si>
  <si>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</si>
  <si>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</si>
  <si>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</si>
  <si>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</si>
  <si>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</si>
  <si>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</si>
  <si>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</si>
  <si>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</si>
  <si>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</si>
  <si>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</si>
  <si>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</si>
  <si>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</si>
  <si>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</si>
  <si>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</si>
  <si>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</si>
  <si>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</si>
  <si>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</si>
  <si>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</si>
  <si>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</si>
  <si>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</si>
  <si>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</si>
  <si>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</si>
  <si>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</si>
  <si>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</si>
  <si>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</si>
  <si>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</si>
  <si>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</si>
  <si>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</si>
  <si>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</si>
  <si>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</si>
  <si>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</si>
  <si>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</si>
  <si>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</si>
  <si>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</si>
  <si>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</si>
  <si>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</si>
  <si>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</si>
  <si>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</si>
  <si>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</si>
  <si>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</si>
  <si>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</si>
  <si>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</si>
  <si>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</si>
  <si>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</si>
  <si>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</si>
  <si>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</si>
  <si>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</si>
  <si>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</si>
  <si>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</si>
  <si>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</si>
  <si>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</si>
  <si>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</si>
  <si>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</si>
  <si>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</si>
  <si>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</si>
  <si>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</si>
  <si>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</si>
  <si>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</si>
  <si>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</si>
  <si>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</si>
  <si>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</si>
  <si>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</si>
  <si>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</si>
  <si>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</si>
  <si>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</si>
  <si>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</si>
  <si>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</si>
  <si>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</si>
  <si>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</si>
  <si>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</si>
  <si>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</si>
  <si>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</si>
  <si>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</si>
  <si>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</si>
  <si>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</si>
  <si>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</si>
  <si>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</si>
  <si>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</si>
  <si>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</si>
  <si>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</si>
  <si>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</si>
  <si>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</si>
  <si>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</si>
  <si>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</si>
  <si>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</si>
  <si>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</si>
  <si>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</si>
  <si>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</si>
  <si>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</si>
  <si>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</si>
  <si>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</si>
  <si>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</si>
  <si>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</si>
  <si>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</si>
  <si>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</si>
  <si>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</si>
  <si>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</si>
  <si>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</si>
  <si>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</si>
  <si>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</si>
  <si>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</si>
  <si>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</si>
  <si>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</si>
  <si>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</si>
  <si>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</si>
  <si>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</si>
  <si>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</si>
  <si>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</si>
  <si>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</si>
  <si>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</si>
  <si>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</si>
  <si>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</si>
  <si>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</si>
  <si>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</si>
  <si>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</si>
  <si>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</si>
  <si>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</si>
  <si>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</si>
  <si>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</si>
  <si>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</si>
  <si>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</si>
  <si>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</si>
  <si>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</si>
  <si>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</si>
  <si>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</si>
  <si>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</si>
  <si>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</si>
  <si>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</si>
  <si>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</si>
  <si>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</si>
  <si>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</si>
  <si>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</si>
  <si>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</si>
  <si>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</si>
  <si>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</si>
  <si>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</si>
  <si>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</si>
  <si>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</si>
  <si>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</si>
  <si>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</si>
  <si>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</si>
  <si>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</si>
  <si>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</si>
  <si>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</si>
  <si>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</si>
  <si>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</si>
  <si>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</si>
  <si>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</si>
  <si>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</si>
  <si>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</si>
  <si>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</si>
  <si>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</si>
  <si>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</si>
  <si>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</si>
  <si>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</si>
  <si>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</si>
  <si>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</si>
  <si>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</si>
  <si>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</si>
  <si>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</si>
  <si>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</si>
  <si>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</si>
  <si>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</si>
  <si>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</si>
  <si>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</si>
  <si>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</si>
  <si>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</si>
  <si>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</si>
  <si>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</si>
  <si>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</si>
  <si>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</si>
  <si>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</si>
  <si>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</si>
  <si>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</si>
  <si>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</si>
  <si>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</si>
  <si>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</si>
  <si>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</si>
  <si>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</si>
  <si>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</si>
  <si>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</si>
  <si>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</si>
  <si>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</si>
  <si>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</si>
  <si>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</si>
  <si>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</si>
  <si>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</si>
  <si>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</si>
  <si>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</si>
  <si>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</si>
  <si>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</si>
  <si>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</si>
  <si>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</si>
  <si>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</si>
  <si>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</si>
  <si>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</si>
  <si>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</si>
  <si>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</si>
  <si>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</si>
  <si>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</si>
  <si>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</si>
  <si>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</si>
  <si>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</si>
  <si>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</si>
  <si>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</si>
  <si>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</si>
  <si>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</si>
  <si>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</si>
  <si>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</si>
  <si>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</si>
  <si>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</si>
  <si>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</si>
  <si>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</si>
  <si>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</si>
  <si>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</si>
  <si>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</si>
  <si>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</si>
  <si>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</si>
  <si>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</si>
  <si>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</si>
  <si>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</si>
  <si>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</si>
  <si>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</si>
  <si>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</si>
  <si>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</si>
  <si>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</si>
  <si>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</si>
  <si>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</si>
  <si>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</si>
  <si>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</si>
  <si>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</si>
  <si>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</si>
  <si>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</si>
  <si>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</si>
  <si>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</si>
  <si>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</si>
  <si>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</si>
  <si>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</si>
  <si>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</si>
  <si>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</si>
  <si>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</si>
  <si>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</si>
  <si>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</si>
  <si>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</si>
  <si>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</si>
  <si>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</si>
  <si>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</si>
  <si>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</si>
  <si>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</si>
  <si>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</si>
  <si>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</si>
  <si>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</si>
  <si>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</si>
  <si>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</si>
  <si>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</si>
  <si>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</si>
  <si>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</si>
  <si>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</si>
  <si>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</si>
  <si>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</si>
  <si>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</si>
  <si>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</si>
  <si>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</si>
  <si>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</si>
  <si>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</si>
  <si>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</si>
  <si>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</si>
  <si>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</si>
  <si>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</si>
  <si>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</si>
  <si>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</si>
  <si>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</si>
  <si>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</si>
  <si>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</si>
  <si>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</si>
  <si>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</si>
  <si>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</si>
  <si>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</si>
  <si>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</si>
  <si>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</si>
  <si>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</si>
  <si>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</si>
  <si>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</si>
  <si>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</si>
  <si>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</si>
  <si>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</si>
  <si>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</si>
  <si>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</si>
  <si>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</si>
  <si>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</si>
  <si>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</si>
  <si>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</si>
  <si>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</si>
  <si>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</si>
  <si>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</si>
  <si>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</si>
  <si>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</si>
  <si>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</si>
  <si>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</si>
  <si>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</si>
  <si>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</si>
  <si>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</si>
  <si>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</si>
  <si>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</si>
  <si>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</si>
  <si>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</si>
  <si>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</si>
  <si>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</si>
  <si>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</si>
  <si>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</si>
  <si>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</si>
  <si>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</si>
  <si>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</si>
  <si>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</si>
  <si>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</si>
  <si>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</si>
  <si>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</si>
  <si>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</si>
  <si>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</si>
  <si>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</si>
  <si>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</si>
  <si>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</si>
  <si>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</si>
  <si>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</si>
  <si>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</si>
  <si>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</si>
  <si>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</si>
  <si>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</si>
  <si>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</si>
  <si>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</si>
  <si>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</si>
  <si>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</si>
  <si>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</si>
  <si>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</si>
  <si>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</si>
  <si>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</si>
  <si>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</si>
  <si>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</si>
  <si>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</si>
  <si>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</si>
  <si>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</si>
  <si>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</si>
  <si>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</si>
  <si>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</si>
  <si>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</si>
  <si>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</si>
  <si>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</si>
  <si>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</si>
  <si>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</si>
  <si>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</si>
  <si>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</si>
  <si>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</si>
  <si>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</si>
  <si>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</si>
  <si>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</si>
  <si>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</si>
  <si>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</si>
  <si>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</si>
  <si>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</si>
  <si>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</si>
  <si>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</si>
  <si>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</si>
  <si>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</si>
  <si>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</si>
  <si>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</si>
  <si>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</si>
  <si>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</si>
  <si>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</si>
  <si>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</si>
  <si>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</si>
  <si>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</si>
  <si>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</si>
  <si>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</si>
  <si>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</si>
  <si>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</si>
  <si>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</si>
  <si>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</si>
  <si>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</si>
  <si>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</si>
  <si>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</si>
  <si>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</si>
  <si>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</si>
  <si>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</si>
  <si>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</si>
  <si>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</si>
  <si>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</si>
  <si>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</si>
  <si>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</si>
  <si>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</si>
  <si>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</si>
  <si>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</si>
  <si>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</si>
  <si>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</si>
  <si>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</si>
  <si>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</si>
  <si>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</si>
  <si>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</si>
  <si>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</si>
  <si>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</si>
  <si>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</si>
  <si>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</si>
  <si>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</si>
  <si>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</si>
  <si>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</si>
  <si>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</si>
  <si>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</si>
  <si>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</si>
  <si>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</si>
  <si>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</si>
  <si>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</si>
  <si>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</si>
  <si>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</si>
  <si>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</si>
  <si>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</si>
  <si>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</si>
  <si>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</si>
  <si>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</si>
  <si>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</si>
  <si>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</si>
  <si>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</si>
  <si>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</si>
  <si>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</si>
  <si>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</si>
  <si>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</si>
  <si>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</si>
  <si>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</si>
  <si>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</si>
  <si>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</si>
  <si>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</si>
  <si>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</si>
  <si>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</si>
  <si>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</si>
  <si>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</si>
  <si>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</si>
  <si>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</si>
  <si>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</si>
  <si>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</si>
  <si>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</si>
  <si>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</si>
  <si>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</si>
  <si>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</si>
  <si>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</si>
  <si>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</si>
  <si>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</si>
  <si>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</si>
  <si>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</si>
  <si>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</si>
  <si>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</si>
  <si>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</si>
  <si>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</si>
  <si>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</si>
  <si>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</si>
  <si>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</si>
  <si>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</si>
  <si>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</si>
  <si>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</si>
  <si>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</si>
  <si>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</si>
  <si>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</si>
  <si>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</si>
  <si>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</si>
  <si>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</si>
  <si>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</si>
  <si>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</si>
  <si>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</si>
  <si>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</si>
  <si>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</si>
  <si>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</si>
  <si>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</si>
  <si>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</si>
  <si>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</si>
  <si>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</si>
  <si>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</si>
  <si>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</si>
  <si>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</si>
  <si>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</si>
  <si>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</si>
  <si>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</si>
  <si>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</si>
  <si>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</si>
  <si>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</si>
  <si>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</si>
  <si>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</si>
  <si>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</si>
  <si>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</si>
  <si>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</si>
  <si>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</si>
  <si>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</si>
  <si>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</si>
  <si>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</si>
  <si>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</si>
  <si>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</si>
  <si>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</si>
  <si>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</si>
  <si>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</si>
  <si>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</si>
  <si>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</si>
  <si>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</si>
  <si>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</si>
  <si>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</si>
  <si>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</si>
  <si>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</si>
  <si>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</si>
  <si>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</si>
  <si>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</si>
  <si>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</si>
  <si>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</si>
  <si>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</si>
  <si>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</si>
  <si>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</si>
  <si>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</si>
  <si>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</si>
  <si>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</si>
  <si>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</si>
  <si>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</si>
  <si>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</si>
  <si>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</si>
  <si>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</si>
  <si>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</si>
  <si>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</si>
  <si>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</si>
  <si>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</si>
  <si>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</si>
  <si>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</si>
  <si>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</si>
  <si>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</si>
  <si>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</si>
  <si>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</si>
  <si>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</si>
  <si>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</si>
  <si>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</si>
  <si>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</si>
  <si>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</si>
  <si>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</si>
  <si>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</si>
  <si>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</si>
  <si>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</si>
  <si>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</si>
  <si>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</si>
  <si>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</si>
  <si>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</si>
  <si>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</si>
  <si>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</si>
  <si>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</si>
  <si>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</si>
  <si>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</si>
  <si>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</si>
  <si>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</si>
  <si>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</si>
  <si>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</si>
  <si>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</si>
  <si>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</si>
  <si>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</si>
  <si>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</si>
  <si>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</si>
  <si>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</si>
  <si>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</si>
  <si>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</si>
  <si>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</si>
  <si>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</si>
  <si>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</si>
  <si>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</si>
  <si>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</si>
  <si>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</si>
  <si>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</si>
  <si>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</si>
  <si>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</si>
  <si>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</si>
  <si>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</si>
  <si>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</si>
  <si>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</si>
  <si>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</si>
  <si>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</si>
  <si>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</si>
  <si>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</si>
  <si>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</si>
  <si>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</si>
  <si>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</si>
  <si>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</si>
  <si>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</si>
  <si>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</si>
  <si>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</si>
  <si>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</si>
  <si>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</si>
  <si>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</si>
  <si>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</si>
  <si>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</si>
  <si>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</si>
  <si>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</si>
  <si>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</si>
  <si>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</si>
  <si>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</si>
  <si>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</si>
  <si>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</si>
  <si>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</si>
  <si>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</si>
  <si>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</si>
  <si>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</si>
  <si>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</si>
  <si>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</si>
  <si>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</si>
  <si>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</si>
  <si>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</si>
  <si>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</si>
  <si>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</si>
  <si>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</si>
  <si>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</si>
  <si>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</si>
  <si>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</si>
  <si>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</si>
  <si>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</si>
  <si>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</si>
  <si>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</si>
  <si>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</si>
  <si>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</si>
  <si>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</si>
  <si>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</si>
  <si>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</si>
  <si>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</si>
  <si>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</si>
  <si>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</si>
  <si>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</si>
  <si>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</si>
  <si>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</si>
  <si>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</si>
  <si>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</si>
  <si>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</si>
  <si>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</si>
  <si>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</si>
  <si>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</si>
  <si>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</si>
  <si>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</si>
  <si>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</si>
  <si>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</si>
  <si>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</si>
  <si>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</si>
  <si>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</si>
  <si>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</si>
  <si>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</si>
  <si>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</si>
  <si>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</si>
  <si>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</si>
  <si>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</si>
  <si>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</si>
  <si>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</si>
  <si>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</si>
  <si>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</si>
  <si>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</si>
  <si>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</si>
  <si>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</si>
  <si>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</si>
  <si>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</si>
  <si>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</si>
  <si>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</si>
  <si>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</si>
  <si>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</si>
  <si>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</si>
  <si>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</si>
  <si>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</si>
  <si>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</si>
  <si>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</si>
  <si>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</si>
  <si>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</si>
  <si>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</si>
  <si>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</si>
  <si>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</si>
  <si>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</si>
  <si>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</si>
  <si>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</si>
  <si>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</si>
  <si>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</si>
  <si>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</si>
  <si>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</si>
  <si>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</si>
  <si>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</si>
  <si>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</si>
  <si>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</si>
  <si>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</si>
  <si>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</si>
  <si>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</si>
  <si>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</si>
  <si>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</si>
  <si>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</si>
  <si>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</si>
  <si>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</si>
  <si>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</si>
  <si>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</si>
  <si>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</si>
  <si>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</si>
  <si>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</si>
  <si>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</si>
  <si>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</si>
  <si>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</si>
  <si>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</si>
  <si>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</si>
  <si>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</si>
  <si>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</si>
  <si>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</si>
  <si>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</si>
  <si>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</si>
  <si>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</si>
  <si>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</si>
  <si>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</si>
  <si>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</si>
  <si>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</si>
  <si>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</si>
  <si>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</si>
  <si>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</si>
  <si>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</si>
  <si>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</si>
  <si>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</si>
  <si>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</si>
  <si>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</si>
  <si>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</si>
  <si>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</si>
  <si>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</si>
  <si>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</si>
  <si>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</si>
  <si>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</si>
  <si>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</si>
  <si>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</si>
  <si>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</si>
  <si>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</si>
  <si>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</si>
  <si>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</si>
  <si>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</si>
  <si>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</si>
  <si>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</si>
  <si>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</si>
  <si>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</si>
  <si>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</si>
  <si>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</si>
  <si>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</si>
  <si>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</si>
  <si>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</si>
  <si>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</si>
  <si>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</si>
  <si>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</si>
  <si>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</si>
  <si>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</si>
  <si>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</si>
  <si>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</si>
  <si>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</si>
  <si>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</si>
  <si>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</si>
  <si>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</si>
  <si>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</si>
  <si>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</si>
  <si>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</si>
  <si>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</si>
  <si>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</si>
  <si>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</si>
  <si>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</si>
  <si>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</si>
  <si>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</si>
  <si>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</si>
  <si>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</si>
  <si>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</si>
  <si>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</si>
  <si>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</si>
  <si>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</si>
  <si>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</si>
  <si>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</si>
  <si>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</si>
  <si>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</si>
  <si>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</si>
  <si>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</si>
  <si>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</si>
  <si>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</si>
  <si>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</si>
  <si>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</si>
  <si>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</si>
  <si>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</si>
  <si>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</si>
  <si>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</si>
  <si>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</si>
  <si>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</si>
  <si>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</si>
  <si>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</si>
  <si>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</si>
  <si>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</si>
  <si>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</si>
  <si>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</si>
  <si>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</si>
  <si>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</si>
  <si>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</si>
  <si>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</si>
  <si>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</si>
  <si>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</si>
  <si>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</si>
  <si>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</si>
  <si>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</si>
  <si>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</si>
  <si>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</si>
  <si>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</si>
  <si>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</si>
  <si>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</si>
  <si>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</si>
  <si>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</si>
  <si>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</si>
  <si>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</si>
  <si>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</si>
  <si>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</si>
  <si>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</si>
  <si>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</si>
  <si>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</si>
  <si>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</si>
  <si>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</si>
  <si>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</si>
  <si>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</si>
  <si>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</si>
  <si>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</si>
  <si>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</si>
  <si>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</si>
  <si>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</si>
  <si>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</si>
  <si>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</si>
  <si>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</si>
  <si>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</si>
  <si>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</si>
  <si>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</si>
  <si>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</si>
  <si>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</si>
  <si>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</si>
  <si>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</si>
  <si>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</si>
  <si>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</si>
  <si>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</si>
  <si>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</si>
  <si>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</si>
  <si>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</si>
  <si>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</si>
  <si>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</si>
  <si>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</si>
  <si>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</si>
  <si>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</si>
  <si>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</si>
  <si>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</si>
  <si>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</si>
  <si>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</si>
  <si>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</si>
  <si>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</si>
  <si>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</si>
  <si>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</si>
  <si>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</si>
  <si>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</si>
  <si>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</si>
  <si>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</si>
  <si>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</si>
  <si>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</si>
  <si>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</si>
  <si>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</si>
  <si>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</si>
  <si>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</si>
  <si>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</si>
  <si>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</si>
  <si>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</si>
  <si>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</si>
  <si>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</si>
  <si>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</si>
  <si>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</si>
  <si>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</si>
  <si>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</si>
  <si>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</si>
  <si>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</si>
  <si>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</si>
  <si>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</si>
  <si>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</si>
  <si>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</si>
  <si>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</si>
  <si>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</si>
  <si>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</si>
  <si>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</si>
  <si>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</si>
  <si>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</si>
  <si>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</si>
  <si>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</si>
  <si>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</si>
  <si>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</si>
  <si>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</si>
  <si>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</si>
  <si>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</si>
  <si>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</si>
  <si>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</si>
  <si>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</si>
  <si>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</si>
  <si>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</si>
  <si>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</si>
  <si>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</si>
  <si>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</si>
  <si>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</si>
  <si>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</si>
  <si>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</si>
  <si>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</si>
  <si>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</si>
  <si>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</si>
  <si>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</si>
  <si>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</si>
  <si>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</si>
  <si>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</si>
  <si>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</si>
  <si>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</si>
  <si>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</si>
  <si>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</si>
  <si>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</si>
  <si>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</si>
  <si>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</si>
  <si>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</si>
  <si>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</si>
  <si>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</si>
  <si>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</si>
  <si>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</si>
  <si>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</si>
  <si>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</si>
  <si>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</si>
  <si>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</si>
  <si>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</si>
  <si>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</si>
  <si>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</si>
  <si>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</si>
  <si>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</si>
  <si>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</si>
  <si>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</si>
  <si>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</si>
  <si>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</si>
  <si>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</si>
  <si>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</si>
  <si>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</si>
  <si>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</si>
  <si>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</si>
  <si>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</si>
  <si>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</si>
  <si>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</si>
  <si>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</si>
  <si>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</si>
  <si>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</si>
  <si>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</si>
  <si>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</si>
  <si>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</si>
  <si>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</si>
  <si>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</si>
  <si>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</si>
  <si>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</si>
  <si>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</si>
  <si>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</si>
  <si>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</si>
  <si>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</si>
  <si>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</si>
  <si>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</si>
  <si>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</si>
  <si>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</si>
  <si>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</si>
  <si>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</si>
  <si>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</si>
  <si>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</si>
  <si>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</si>
  <si>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</si>
  <si>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</si>
  <si>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</si>
  <si>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</si>
  <si>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</si>
  <si>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</si>
  <si>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</si>
  <si>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</si>
  <si>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</si>
  <si>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</si>
  <si>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</si>
  <si>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</si>
  <si>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</si>
  <si>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</si>
  <si>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</si>
  <si>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</si>
  <si>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</si>
  <si>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</si>
  <si>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</si>
  <si>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</si>
  <si>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</si>
  <si>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</si>
  <si>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</si>
  <si>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</si>
  <si>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</si>
  <si>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</si>
  <si>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</si>
  <si>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</si>
  <si>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</si>
  <si>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</si>
  <si>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</si>
  <si>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</si>
  <si>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</si>
  <si>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</si>
  <si>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</si>
  <si>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</si>
  <si>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</si>
  <si>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</si>
  <si>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</si>
  <si>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</si>
  <si>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</si>
  <si>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</si>
  <si>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</si>
  <si>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</si>
  <si>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</si>
  <si>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</si>
  <si>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</si>
  <si>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</si>
  <si>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</si>
  <si>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</si>
  <si>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</si>
  <si>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</si>
  <si>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</si>
  <si>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</si>
  <si>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</si>
  <si>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</si>
  <si>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</si>
  <si>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</si>
  <si>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</si>
  <si>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</si>
  <si>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</si>
  <si>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</si>
  <si>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</si>
  <si>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</si>
  <si>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</si>
  <si>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</si>
  <si>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</si>
  <si>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</si>
  <si>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</si>
  <si>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</si>
  <si>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</si>
  <si>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</si>
  <si>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</si>
  <si>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</si>
  <si>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</si>
  <si>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</si>
  <si>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</si>
  <si>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</si>
  <si>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</si>
  <si>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</si>
  <si>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</si>
  <si>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</si>
  <si>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</si>
  <si>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</si>
  <si>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</si>
  <si>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</si>
  <si>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</si>
  <si>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</si>
  <si>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</si>
  <si>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</si>
  <si>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</si>
  <si>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</si>
  <si>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</si>
  <si>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</si>
  <si>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</si>
  <si>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</si>
  <si>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</si>
  <si>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</si>
  <si>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</si>
  <si>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</si>
  <si>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</si>
  <si>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</si>
  <si>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</si>
  <si>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</si>
  <si>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</si>
  <si>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</si>
  <si>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</si>
  <si>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</si>
  <si>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</si>
  <si>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</si>
  <si>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</si>
  <si>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</si>
  <si>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</si>
  <si>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</si>
  <si>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</si>
  <si>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</si>
  <si>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</si>
  <si>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</si>
  <si>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</si>
  <si>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</si>
  <si>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</si>
  <si>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</si>
  <si>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</si>
  <si>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</si>
  <si>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</si>
  <si>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</si>
  <si>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</si>
  <si>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</si>
  <si>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</si>
  <si>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</si>
  <si>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</si>
  <si>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</si>
  <si>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</si>
  <si>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</si>
  <si>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</si>
  <si>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</si>
  <si>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</si>
  <si>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</si>
  <si>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</si>
  <si>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</si>
  <si>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</si>
  <si>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</si>
  <si>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</si>
  <si>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</si>
  <si>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</si>
  <si>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</si>
  <si>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</si>
  <si>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</si>
  <si>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</si>
  <si>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</si>
  <si>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</si>
  <si>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</si>
  <si>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</si>
  <si>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</si>
  <si>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</si>
  <si>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</si>
  <si>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</si>
  <si>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</si>
  <si>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</si>
  <si>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</si>
  <si>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</si>
  <si>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</si>
  <si>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</si>
  <si>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</si>
  <si>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</si>
  <si>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</si>
  <si>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</si>
  <si>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</si>
  <si>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</si>
  <si>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</si>
  <si>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</si>
  <si>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</si>
  <si>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</si>
  <si>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</si>
  <si>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</si>
  <si>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</si>
  <si>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</si>
  <si>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</si>
  <si>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</si>
  <si>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</si>
  <si>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</si>
  <si>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</si>
  <si>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</si>
  <si>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</si>
  <si>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</si>
  <si>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</si>
  <si>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</si>
  <si>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</si>
  <si>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</si>
  <si>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</si>
  <si>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</si>
  <si>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</si>
  <si>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</si>
  <si>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</si>
  <si>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</si>
  <si>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</si>
  <si>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</si>
  <si>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</si>
  <si>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</si>
  <si>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</si>
  <si>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</si>
  <si>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</si>
  <si>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</si>
  <si>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</si>
  <si>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</si>
  <si>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</si>
  <si>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</si>
  <si>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</si>
  <si>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</si>
  <si>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</si>
  <si>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</si>
  <si>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</si>
  <si>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</si>
  <si>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</si>
  <si>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</si>
  <si>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</si>
  <si>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</si>
  <si>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</si>
  <si>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</si>
  <si>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</si>
  <si>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</si>
  <si>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</si>
  <si>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</si>
  <si>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</si>
  <si>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</si>
  <si>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</si>
  <si>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</si>
  <si>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</si>
  <si>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</si>
  <si>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</si>
  <si>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</si>
  <si>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</si>
  <si>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</si>
  <si>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</si>
  <si>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</si>
  <si>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</si>
  <si>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</si>
  <si>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</si>
  <si>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</si>
  <si>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</si>
  <si>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</si>
  <si>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</si>
  <si>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</si>
  <si>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</si>
  <si>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</si>
  <si>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</si>
  <si>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</si>
  <si>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</si>
  <si>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</si>
  <si>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</si>
  <si>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</si>
  <si>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</si>
  <si>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</si>
  <si>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</si>
  <si>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</si>
  <si>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</si>
  <si>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</si>
  <si>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</si>
  <si>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</si>
  <si>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</si>
  <si>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</si>
  <si>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</si>
  <si>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</si>
  <si>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</si>
  <si>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</si>
  <si>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</si>
  <si>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</si>
  <si>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</si>
  <si>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</si>
  <si>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</si>
  <si>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</si>
  <si>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</si>
  <si>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</si>
  <si>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</si>
  <si>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</si>
  <si>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</si>
  <si>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</si>
  <si>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</si>
  <si>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</si>
  <si>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</si>
  <si>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</si>
  <si>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</si>
  <si>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</si>
  <si>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</si>
  <si>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</si>
  <si>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</si>
  <si>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</si>
  <si>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</si>
  <si>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</si>
  <si>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</si>
  <si>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</si>
  <si>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</si>
  <si>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</si>
  <si>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</si>
  <si>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</si>
  <si>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</si>
  <si>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</si>
  <si>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</si>
  <si>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</si>
  <si>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</si>
  <si>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</si>
  <si>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</si>
  <si>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</si>
  <si>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</si>
  <si>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</si>
  <si>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</si>
  <si>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</si>
  <si>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</si>
  <si>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</si>
  <si>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</si>
  <si>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</si>
  <si>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</si>
  <si>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</si>
  <si>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</si>
  <si>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</si>
  <si>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</si>
  <si>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</si>
  <si>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</si>
  <si>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</si>
  <si>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</si>
  <si>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</si>
  <si>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</si>
  <si>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</si>
  <si>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</si>
  <si>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</si>
  <si>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</si>
  <si>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</si>
  <si>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</si>
  <si>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</si>
  <si>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</si>
  <si>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</si>
  <si>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</si>
  <si>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</si>
  <si>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</si>
  <si>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</si>
  <si>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</si>
  <si>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</si>
  <si>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</si>
  <si>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</si>
  <si>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</si>
  <si>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</si>
  <si>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</si>
  <si>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</si>
  <si>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</si>
  <si>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</si>
  <si>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</si>
  <si>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</si>
  <si>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</si>
  <si>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</si>
  <si>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</si>
  <si>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</si>
  <si>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</si>
  <si>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</si>
  <si>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</si>
  <si>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</si>
  <si>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</si>
  <si>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</si>
  <si>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</si>
  <si>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</si>
  <si>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</si>
  <si>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</si>
  <si>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</si>
  <si>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</si>
  <si>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</si>
  <si>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</si>
  <si>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</si>
  <si>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</si>
  <si>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</si>
  <si>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</si>
  <si>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</si>
  <si>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</si>
  <si>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</si>
  <si>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</si>
  <si>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</si>
  <si>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</si>
  <si>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</si>
  <si>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</si>
  <si>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</si>
  <si>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</si>
  <si>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</si>
  <si>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</si>
  <si>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</si>
  <si>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</si>
  <si>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</si>
  <si>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</si>
  <si>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</si>
  <si>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</si>
  <si>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</si>
  <si>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</si>
  <si>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</si>
  <si>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</si>
  <si>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</si>
  <si>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</si>
  <si>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</si>
  <si>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</si>
  <si>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</si>
  <si>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</si>
  <si>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</si>
  <si>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</si>
  <si>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</si>
  <si>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</si>
  <si>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</si>
  <si>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</si>
  <si>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</si>
  <si>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</si>
  <si>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</si>
  <si>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</si>
  <si>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</si>
  <si>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</si>
  <si>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</si>
  <si>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</si>
  <si>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</si>
  <si>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</si>
  <si>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</si>
  <si>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</si>
  <si>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</si>
  <si>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</si>
  <si>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</si>
  <si>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</si>
  <si>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</si>
  <si>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</si>
  <si>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</si>
  <si>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</si>
  <si>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</si>
  <si>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</si>
  <si>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</si>
  <si>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</si>
  <si>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</si>
  <si>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</si>
  <si>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</si>
  <si>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</si>
  <si>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</si>
  <si>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</si>
  <si>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</si>
  <si>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</si>
  <si>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</si>
  <si>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</si>
  <si>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</si>
  <si>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</si>
  <si>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</si>
  <si>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</si>
  <si>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</si>
  <si>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</si>
  <si>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</si>
  <si>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</si>
  <si>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</si>
  <si>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</si>
  <si>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</si>
  <si>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</si>
  <si>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</si>
  <si>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</si>
  <si>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</si>
  <si>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</si>
  <si>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</si>
  <si>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</si>
  <si>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</si>
  <si>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</si>
  <si>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</si>
  <si>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</si>
  <si>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</si>
  <si>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</si>
  <si>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</si>
  <si>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</si>
  <si>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</si>
  <si>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</si>
  <si>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</si>
  <si>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</si>
  <si>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</si>
  <si>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</si>
  <si>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</si>
  <si>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</si>
  <si>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</si>
  <si>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</si>
  <si>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</si>
  <si>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</si>
  <si>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</si>
  <si>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</si>
  <si>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</si>
  <si>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</si>
  <si>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</si>
  <si>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</si>
  <si>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</si>
  <si>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</si>
  <si>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</si>
  <si>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</si>
  <si>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</si>
  <si>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</si>
  <si>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</si>
  <si>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</si>
  <si>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</si>
  <si>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</si>
  <si>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</si>
  <si>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</si>
  <si>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</si>
  <si>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</si>
  <si>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</si>
  <si>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</si>
  <si>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</si>
  <si>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</si>
  <si>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</si>
  <si>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</si>
  <si>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</si>
  <si>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</si>
  <si>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</si>
  <si>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</si>
  <si>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</si>
  <si>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</si>
  <si>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</si>
  <si>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</si>
  <si>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</si>
  <si>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</si>
  <si>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</si>
  <si>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</si>
  <si>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</si>
  <si>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</si>
  <si>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</si>
  <si>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</si>
  <si>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</si>
  <si>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</si>
  <si>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</si>
  <si>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</si>
  <si>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</si>
  <si>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</si>
  <si>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</si>
  <si>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</si>
  <si>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</si>
  <si>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</si>
  <si>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</si>
  <si>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</si>
  <si>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</si>
  <si>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</si>
  <si>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</si>
  <si>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</si>
  <si>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</si>
  <si>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</si>
  <si>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</si>
  <si>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</si>
  <si>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</si>
  <si>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</si>
  <si>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</si>
  <si>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</si>
  <si>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</si>
  <si>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</si>
  <si>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</si>
  <si>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</si>
  <si>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</si>
  <si>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</si>
  <si>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</si>
  <si>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</si>
  <si>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</si>
  <si>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</si>
  <si>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</si>
  <si>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</si>
  <si>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</si>
  <si>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</si>
  <si>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</si>
  <si>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</si>
  <si>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</si>
  <si>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</si>
  <si>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</si>
  <si>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</si>
  <si>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</si>
  <si>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</si>
  <si>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</si>
  <si>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</si>
  <si>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</si>
  <si>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</si>
  <si>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</si>
  <si>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</si>
  <si>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</si>
  <si>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</si>
  <si>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</si>
  <si>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</si>
  <si>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</si>
  <si>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</si>
  <si>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</si>
  <si>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</si>
  <si>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</si>
  <si>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</si>
  <si>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</si>
  <si>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</si>
  <si>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</si>
  <si>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</si>
  <si>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</si>
  <si>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</si>
  <si>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</si>
  <si>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</si>
  <si>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</si>
  <si>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</si>
  <si>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</si>
  <si>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</si>
  <si>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</si>
  <si>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</si>
  <si>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</si>
  <si>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</si>
  <si>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</si>
  <si>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</si>
  <si>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</si>
  <si>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</si>
  <si>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</si>
  <si>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</si>
  <si>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</si>
  <si>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</si>
  <si>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</si>
  <si>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</si>
  <si>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</si>
  <si>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</si>
  <si>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</si>
  <si>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</si>
  <si>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</si>
  <si>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</si>
  <si>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</si>
  <si>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</si>
  <si>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</si>
  <si>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</si>
  <si>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</si>
  <si>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</si>
  <si>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</si>
  <si>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</si>
  <si>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</si>
  <si>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</si>
  <si>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</si>
  <si>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</si>
  <si>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</si>
  <si>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</si>
  <si>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</si>
  <si>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</si>
  <si>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</si>
  <si>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</si>
  <si>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</si>
  <si>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</si>
  <si>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</si>
  <si>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</si>
  <si>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</si>
  <si>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</si>
  <si>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</si>
  <si>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</si>
  <si>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</si>
  <si>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</si>
  <si>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</si>
  <si>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</si>
  <si>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</si>
  <si>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</si>
  <si>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</si>
  <si>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</si>
  <si>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</si>
  <si>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</si>
  <si>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</si>
  <si>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</si>
  <si>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</si>
  <si>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</si>
  <si>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</si>
  <si>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</si>
  <si>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</si>
  <si>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</si>
  <si>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</si>
  <si>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</si>
  <si>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</si>
  <si>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</si>
  <si>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</si>
  <si>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</si>
  <si>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</si>
  <si>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</si>
  <si>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</si>
  <si>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</si>
  <si>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</si>
  <si>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</si>
  <si>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</si>
  <si>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</si>
  <si>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</si>
  <si>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</si>
  <si>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</si>
  <si>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</si>
  <si>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</si>
  <si>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</si>
  <si>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</si>
  <si>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</si>
  <si>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</si>
  <si>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</si>
  <si>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</si>
  <si>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</si>
  <si>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</si>
  <si>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</si>
  <si>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</si>
  <si>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</si>
  <si>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</si>
  <si>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</si>
  <si>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</si>
  <si>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</si>
  <si>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</si>
  <si>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</si>
  <si>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</si>
  <si>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</si>
  <si>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</si>
  <si>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</si>
  <si>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</si>
  <si>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</si>
  <si>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</si>
  <si>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</si>
  <si>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</si>
  <si>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</si>
  <si>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</si>
  <si>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</si>
  <si>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</si>
  <si>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</si>
  <si>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</si>
  <si>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</si>
  <si>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</si>
  <si>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</si>
  <si>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</si>
  <si>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</si>
  <si>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</si>
  <si>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</si>
  <si>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</si>
  <si>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</si>
  <si>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</si>
  <si>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</si>
  <si>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</si>
  <si>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</si>
  <si>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</si>
  <si>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</si>
  <si>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</si>
  <si>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</si>
  <si>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</si>
  <si>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</si>
  <si>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</si>
  <si>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</si>
  <si>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</si>
  <si>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</si>
  <si>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</si>
  <si>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</si>
  <si>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</si>
  <si>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</si>
  <si>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</si>
  <si>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</si>
  <si>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</si>
  <si>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</si>
  <si>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</si>
  <si>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</si>
  <si>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</si>
  <si>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</si>
  <si>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</si>
  <si>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</si>
  <si>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</si>
  <si>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</si>
  <si>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</si>
  <si>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</si>
  <si>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</si>
  <si>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</si>
  <si>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</si>
  <si>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</si>
  <si>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</si>
  <si>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</si>
  <si>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</si>
  <si>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</si>
  <si>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</si>
  <si>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</si>
  <si>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</si>
  <si>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</si>
  <si>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</si>
  <si>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</si>
  <si>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</si>
  <si>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</si>
  <si>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</si>
  <si>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</si>
  <si>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</si>
  <si>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</si>
  <si>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</si>
  <si>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</si>
  <si>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</si>
  <si>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</si>
  <si>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</si>
  <si>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</si>
  <si>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</si>
  <si>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</si>
  <si>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</si>
  <si>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</si>
  <si>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</si>
  <si>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</si>
  <si>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</si>
  <si>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</si>
  <si>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</si>
  <si>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</si>
  <si>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</si>
  <si>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</si>
  <si>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</si>
  <si>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</si>
  <si>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</si>
  <si>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</si>
  <si>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</si>
  <si>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</si>
  <si>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</si>
  <si>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</si>
  <si>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</si>
  <si>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</si>
  <si>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</si>
  <si>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</si>
  <si>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</si>
  <si>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</si>
  <si>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</si>
  <si>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</si>
  <si>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</si>
  <si>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</si>
  <si>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</si>
  <si>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</si>
  <si>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</si>
  <si>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</si>
  <si>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</si>
  <si>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</si>
  <si>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</si>
  <si>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</si>
  <si>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</si>
  <si>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</si>
  <si>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</si>
  <si>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</si>
  <si>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</si>
  <si>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</si>
  <si>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</si>
  <si>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</si>
  <si>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</si>
  <si>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</si>
  <si>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</si>
  <si>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</si>
  <si>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</si>
  <si>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</si>
  <si>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</si>
  <si>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</si>
  <si>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</si>
  <si>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</si>
  <si>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</si>
  <si>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</si>
  <si>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</si>
  <si>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</si>
  <si>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</si>
  <si>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</si>
  <si>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</si>
  <si>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</si>
  <si>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</si>
  <si>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</si>
  <si>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</si>
  <si>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</si>
  <si>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</si>
  <si>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</si>
  <si>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</si>
  <si>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</si>
  <si>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</si>
  <si>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</si>
  <si>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</si>
  <si>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</si>
  <si>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</si>
  <si>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</si>
  <si>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</si>
  <si>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</si>
  <si>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</si>
  <si>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</si>
  <si>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</si>
  <si>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</si>
  <si>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</si>
  <si>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</si>
  <si>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</si>
  <si>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</si>
  <si>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</si>
  <si>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</si>
  <si>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</si>
  <si>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</si>
  <si>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</si>
  <si>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</si>
  <si>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</si>
  <si>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</si>
  <si>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</si>
  <si>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</si>
  <si>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</si>
  <si>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</si>
  <si>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</si>
  <si>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</si>
  <si>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</si>
  <si>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</si>
  <si>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</si>
  <si>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</si>
  <si>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</si>
  <si>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</si>
  <si>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</si>
  <si>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</si>
  <si>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</si>
  <si>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</si>
  <si>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</si>
  <si>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</si>
  <si>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</si>
  <si>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</si>
  <si>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</si>
  <si>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</si>
  <si>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</si>
  <si>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</si>
  <si>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</si>
  <si>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</si>
  <si>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</si>
  <si>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</si>
  <si>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</si>
  <si>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</si>
  <si>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</si>
  <si>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</si>
  <si>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</si>
  <si>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</si>
  <si>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</si>
  <si>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</si>
  <si>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</si>
  <si>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</si>
  <si>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</si>
  <si>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</si>
  <si>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</si>
  <si>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</si>
  <si>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</si>
  <si>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</si>
  <si>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</si>
  <si>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</si>
  <si>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</si>
  <si>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</si>
  <si>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</si>
  <si>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</si>
  <si>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</si>
  <si>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</si>
  <si>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</si>
  <si>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</si>
  <si>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</si>
  <si>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</si>
  <si>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</si>
  <si>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</si>
  <si>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</si>
  <si>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</si>
  <si>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</si>
  <si>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</si>
  <si>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</si>
  <si>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</si>
  <si>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</si>
  <si>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</si>
  <si>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</si>
  <si>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</si>
  <si>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</si>
  <si>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</si>
  <si>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</si>
  <si>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</si>
  <si>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</si>
  <si>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</si>
  <si>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</si>
  <si>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</si>
  <si>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</si>
  <si>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</si>
  <si>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</si>
  <si>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</si>
  <si>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</si>
  <si>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</si>
  <si>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</si>
  <si>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</si>
  <si>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</si>
  <si>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</si>
  <si>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</si>
  <si>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</si>
  <si>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</si>
  <si>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</si>
  <si>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</si>
  <si>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</si>
  <si>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</si>
  <si>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</si>
  <si>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</si>
  <si>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</si>
  <si>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</si>
  <si>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</si>
  <si>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</si>
  <si>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</si>
  <si>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</si>
  <si>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</si>
  <si>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</si>
  <si>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</si>
  <si>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</si>
  <si>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</si>
  <si>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</si>
  <si>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</si>
  <si>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</si>
  <si>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</si>
  <si>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</si>
  <si>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</si>
  <si>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</si>
  <si>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</si>
  <si>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</si>
  <si>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</si>
  <si>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</si>
  <si>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</si>
  <si>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</si>
  <si>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</si>
  <si>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</si>
  <si>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</si>
  <si>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</si>
  <si>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</si>
  <si>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</si>
  <si>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</si>
  <si>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</si>
  <si>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</si>
  <si>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</si>
  <si>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</si>
  <si>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</si>
  <si>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</si>
  <si>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</si>
  <si>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</si>
  <si>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</si>
  <si>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</si>
  <si>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</si>
  <si>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</si>
  <si>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</si>
  <si>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</si>
  <si>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</si>
  <si>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</si>
  <si>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</si>
  <si>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</si>
  <si>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</si>
  <si>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</si>
  <si>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</si>
  <si>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</si>
  <si>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</si>
  <si>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</si>
  <si>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</si>
  <si>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</si>
  <si>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</si>
  <si>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</si>
  <si>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</si>
  <si>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</si>
  <si>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</si>
  <si>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</si>
  <si>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</si>
  <si>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</si>
  <si>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</si>
  <si>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</si>
  <si>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</si>
  <si>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</si>
  <si>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</si>
  <si>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</si>
  <si>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</si>
  <si>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</si>
  <si>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</si>
  <si>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</si>
  <si>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</si>
  <si>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</si>
  <si>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</si>
  <si>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</si>
  <si>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</si>
  <si>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</si>
  <si>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</si>
  <si>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</si>
  <si>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</si>
  <si>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</si>
  <si>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</si>
  <si>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</si>
  <si>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</si>
  <si>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</si>
  <si>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</si>
  <si>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</si>
  <si>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</si>
  <si>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</si>
  <si>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</si>
  <si>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</si>
  <si>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</si>
  <si>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</si>
  <si>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</si>
  <si>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</si>
  <si>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</si>
  <si>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</si>
  <si>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</si>
  <si>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</si>
  <si>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</si>
  <si>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</si>
  <si>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</si>
  <si>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</si>
  <si>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</si>
  <si>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</si>
  <si>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</si>
  <si>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</si>
  <si>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</si>
  <si>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</si>
  <si>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</si>
  <si>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</si>
  <si>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</si>
  <si>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</si>
  <si>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</si>
  <si>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</si>
  <si>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</si>
  <si>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</si>
  <si>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</si>
  <si>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</si>
  <si>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</si>
  <si>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</si>
  <si>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</si>
  <si>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</si>
  <si>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</si>
  <si>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</si>
  <si>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</si>
  <si>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</si>
  <si>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</si>
  <si>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</si>
  <si>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</si>
  <si>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</si>
  <si>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</si>
  <si>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</si>
  <si>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</si>
  <si>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</si>
  <si>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</si>
  <si>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</si>
  <si>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</si>
  <si>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</si>
  <si>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</si>
  <si>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</si>
  <si>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</si>
  <si>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</si>
  <si>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</si>
  <si>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</si>
  <si>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</si>
  <si>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</si>
  <si>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</si>
  <si>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</si>
  <si>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</si>
  <si>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</si>
  <si>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</si>
  <si>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</si>
  <si>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</si>
  <si>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</si>
  <si>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</si>
  <si>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</si>
  <si>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</si>
  <si>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</si>
  <si>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</si>
  <si>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</si>
  <si>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</si>
  <si>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</si>
  <si>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</si>
  <si>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</si>
  <si>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</si>
  <si>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</si>
  <si>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</si>
  <si>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</si>
  <si>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</si>
  <si>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</si>
  <si>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</si>
  <si>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</si>
  <si>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</si>
  <si>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</si>
  <si>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</si>
  <si>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</si>
  <si>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</si>
  <si>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</si>
  <si>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</si>
  <si>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</si>
  <si>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</si>
  <si>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</si>
  <si>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</si>
  <si>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</si>
  <si>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</si>
  <si>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</si>
  <si>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</si>
  <si>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</si>
  <si>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</si>
  <si>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</si>
  <si>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</si>
  <si>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</si>
  <si>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</si>
  <si>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</si>
  <si>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</si>
  <si>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</si>
  <si>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</si>
  <si>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</si>
  <si>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</si>
  <si>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</si>
  <si>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</si>
  <si>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</si>
  <si>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</si>
  <si>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</si>
  <si>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</si>
  <si>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</si>
  <si>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</si>
  <si>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</si>
  <si>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</si>
  <si>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</si>
  <si>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</si>
  <si>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</si>
  <si>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</si>
  <si>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</si>
  <si>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</si>
  <si>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</si>
  <si>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</si>
  <si>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</si>
  <si>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</si>
  <si>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</si>
  <si>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</si>
  <si>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</si>
  <si>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</si>
  <si>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</si>
  <si>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</si>
  <si>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</si>
  <si>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</si>
  <si>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</si>
  <si>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</si>
  <si>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</si>
  <si>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</si>
  <si>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</si>
  <si>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</si>
  <si>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</si>
  <si>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</si>
  <si>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</si>
  <si>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</si>
  <si>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</si>
  <si>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</si>
  <si>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</si>
  <si>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</si>
  <si>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</si>
  <si>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</si>
  <si>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</si>
  <si>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</si>
  <si>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</si>
  <si>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</si>
  <si>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</si>
  <si>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</si>
  <si>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</si>
  <si>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</si>
  <si>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</si>
  <si>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</si>
  <si>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</si>
  <si>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</si>
  <si>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</si>
  <si>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</si>
  <si>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</si>
  <si>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</si>
  <si>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</si>
  <si>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</si>
  <si>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</si>
  <si>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</si>
  <si>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</si>
  <si>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</si>
  <si>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</si>
  <si>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</si>
  <si>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</si>
  <si>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</si>
  <si>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</si>
  <si>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</si>
  <si>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</si>
  <si>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</si>
  <si>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</si>
  <si>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</si>
  <si>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</si>
  <si>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</si>
  <si>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</si>
  <si>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</si>
  <si>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</si>
  <si>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</si>
  <si>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</si>
  <si>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</si>
  <si>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</si>
  <si>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</si>
  <si>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</si>
  <si>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</si>
  <si>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</si>
  <si>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</si>
  <si>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</si>
  <si>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</si>
  <si>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</si>
  <si>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</si>
  <si>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</si>
  <si>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</si>
  <si>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</si>
  <si>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</si>
  <si>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</si>
  <si>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</si>
  <si>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</si>
  <si>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</si>
  <si>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</si>
  <si>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</si>
  <si>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</si>
  <si>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</si>
  <si>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</si>
  <si>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</si>
  <si>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</si>
  <si>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</si>
  <si>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</si>
  <si>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</si>
  <si>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</si>
  <si>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</si>
  <si>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</si>
  <si>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</si>
  <si>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</si>
  <si>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</si>
  <si>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</si>
  <si>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</si>
  <si>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</si>
  <si>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</si>
  <si>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</si>
  <si>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</si>
  <si>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</si>
  <si>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</si>
  <si>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</si>
  <si>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</si>
  <si>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</si>
  <si>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</si>
  <si>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</si>
  <si>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</si>
  <si>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</si>
  <si>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</si>
  <si>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</si>
  <si>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</si>
  <si>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</si>
  <si>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</si>
  <si>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</si>
  <si>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</si>
  <si>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</si>
  <si>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</si>
  <si>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</si>
  <si>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</si>
  <si>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</si>
  <si>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</si>
  <si>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</si>
  <si>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</si>
  <si>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</si>
  <si>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</si>
  <si>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</si>
  <si>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</si>
  <si>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</si>
  <si>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</si>
  <si>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</si>
  <si>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</si>
  <si>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</si>
  <si>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</si>
  <si>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</si>
  <si>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</si>
  <si>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</si>
  <si>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</si>
  <si>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</si>
  <si>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</si>
  <si>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</si>
  <si>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</si>
  <si>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</si>
  <si>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</si>
  <si>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</si>
  <si>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</si>
  <si>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</si>
  <si>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</si>
  <si>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</si>
  <si>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</si>
  <si>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</si>
  <si>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</si>
  <si>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</si>
  <si>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</si>
  <si>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</si>
  <si>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</si>
  <si>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</si>
  <si>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</si>
  <si>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</si>
  <si>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</si>
  <si>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</si>
  <si>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</si>
  <si>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</si>
  <si>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</si>
  <si>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</si>
  <si>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</si>
  <si>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</si>
  <si>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</si>
  <si>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</si>
  <si>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</si>
  <si>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</si>
  <si>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</si>
  <si>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</si>
  <si>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</si>
  <si>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</si>
  <si>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</si>
  <si>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</si>
  <si>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</si>
  <si>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</si>
  <si>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</si>
  <si>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</si>
  <si>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</si>
  <si>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</si>
  <si>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</si>
  <si>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</si>
  <si>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</si>
  <si>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</si>
  <si>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</si>
  <si>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</si>
  <si>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</si>
  <si>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</si>
  <si>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</si>
  <si>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</si>
  <si>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</si>
  <si>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</si>
  <si>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</si>
  <si>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</si>
  <si>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</si>
  <si>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</si>
  <si>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</si>
  <si>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</si>
  <si>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</si>
  <si>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</si>
  <si>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</si>
  <si>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</si>
  <si>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</si>
  <si>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</si>
  <si>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</si>
  <si>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</si>
  <si>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</si>
  <si>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</si>
  <si>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</si>
  <si>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</si>
  <si>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</si>
  <si>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</si>
  <si>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</si>
  <si>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</si>
  <si>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</si>
  <si>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</si>
  <si>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</si>
  <si>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</si>
  <si>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</si>
  <si>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</si>
  <si>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</si>
  <si>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</si>
  <si>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</si>
  <si>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</si>
  <si>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</si>
  <si>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</si>
  <si>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</si>
  <si>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</si>
  <si>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</si>
  <si>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</si>
  <si>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</si>
  <si>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</si>
  <si>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</si>
  <si>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</si>
  <si>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</si>
  <si>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</si>
  <si>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</si>
  <si>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</si>
  <si>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</si>
  <si>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</si>
  <si>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</si>
  <si>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</si>
  <si>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</si>
  <si>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</si>
  <si>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</si>
  <si>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</si>
  <si>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</si>
  <si>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</si>
  <si>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</si>
  <si>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</si>
  <si>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</si>
  <si>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</si>
  <si>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</si>
  <si>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</si>
  <si>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</si>
  <si>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</si>
  <si>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</si>
  <si>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</si>
  <si>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</si>
  <si>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</si>
  <si>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</si>
  <si>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</si>
  <si>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</si>
  <si>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</si>
  <si>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</si>
  <si>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</si>
  <si>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</si>
  <si>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</si>
  <si>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</si>
  <si>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</si>
  <si>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</si>
  <si>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</si>
  <si>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</si>
  <si>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</si>
  <si>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</si>
  <si>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</si>
  <si>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</si>
  <si>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</si>
  <si>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</si>
  <si>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</si>
  <si>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</si>
  <si>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</si>
  <si>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</si>
  <si>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</si>
  <si>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</si>
  <si>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</si>
  <si>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</si>
  <si>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</si>
  <si>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</si>
  <si>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</si>
  <si>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</si>
  <si>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</si>
  <si>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</si>
  <si>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</si>
  <si>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</si>
  <si>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</si>
  <si>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</si>
  <si>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</si>
  <si>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</si>
  <si>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</si>
  <si>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</si>
  <si>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</si>
  <si>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</si>
  <si>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</si>
  <si>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</si>
  <si>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</si>
  <si>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</si>
  <si>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</si>
  <si>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</si>
  <si>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</si>
  <si>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</si>
  <si>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</si>
  <si>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</si>
  <si>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</si>
  <si>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</si>
  <si>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</si>
  <si>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</si>
  <si>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</si>
  <si>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</si>
  <si>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</si>
  <si>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</si>
  <si>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</si>
  <si>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</si>
  <si>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</si>
  <si>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</si>
  <si>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</si>
  <si>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</si>
  <si>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</si>
  <si>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</si>
  <si>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</si>
  <si>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</si>
  <si>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</si>
  <si>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</si>
  <si>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</si>
  <si>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</si>
  <si>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</si>
  <si>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</si>
  <si>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</si>
  <si>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</si>
  <si>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</si>
  <si>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</si>
  <si>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</si>
  <si>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</si>
  <si>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</si>
  <si>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</si>
  <si>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</si>
  <si>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</si>
  <si>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</si>
  <si>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</si>
  <si>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</si>
  <si>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</si>
  <si>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</si>
  <si>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</si>
  <si>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</si>
  <si>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</si>
  <si>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</si>
  <si>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</si>
  <si>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</si>
  <si>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</si>
  <si>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</si>
  <si>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</si>
  <si>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</si>
  <si>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</si>
  <si>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</si>
  <si>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</si>
  <si>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</si>
  <si>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</si>
  <si>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</si>
  <si>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</si>
  <si>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</si>
  <si>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</si>
  <si>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</si>
  <si>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</si>
  <si>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</si>
  <si>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</si>
  <si>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</si>
  <si>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</si>
  <si>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</si>
  <si>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</si>
  <si>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</si>
  <si>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</si>
  <si>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</si>
  <si>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</si>
  <si>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</si>
  <si>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</si>
  <si>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</si>
  <si>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</si>
  <si>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</si>
  <si>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</si>
  <si>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</si>
  <si>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</si>
  <si>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</si>
  <si>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</si>
  <si>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</si>
  <si>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</si>
  <si>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</si>
  <si>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</si>
  <si>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</si>
  <si>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</si>
  <si>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</si>
  <si>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</si>
  <si>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</si>
  <si>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</si>
  <si>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</si>
  <si>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</si>
  <si>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</si>
  <si>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</si>
  <si>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</si>
  <si>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</si>
  <si>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</si>
  <si>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</si>
  <si>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</si>
  <si>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</si>
  <si>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</si>
  <si>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</si>
  <si>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</si>
  <si>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</si>
  <si>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</si>
  <si>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</si>
  <si>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</si>
  <si>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</si>
  <si>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</si>
  <si>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</si>
  <si>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</si>
  <si>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</si>
  <si>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</si>
  <si>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</si>
  <si>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</si>
  <si>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</si>
  <si>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</si>
  <si>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</si>
  <si>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</si>
  <si>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</si>
  <si>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</si>
  <si>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</si>
  <si>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</si>
  <si>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</si>
  <si>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</si>
  <si>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</si>
  <si>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</si>
  <si>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</si>
  <si>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</si>
  <si>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</si>
  <si>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</si>
  <si>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</si>
  <si>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</si>
  <si>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</si>
  <si>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</si>
  <si>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</si>
  <si>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</si>
  <si>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</si>
  <si>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</si>
  <si>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</si>
  <si>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</si>
  <si>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</si>
  <si>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</si>
  <si>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</si>
  <si>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</si>
  <si>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</si>
  <si>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</si>
  <si>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</si>
  <si>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</si>
  <si>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</si>
  <si>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</si>
  <si>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</si>
  <si>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</si>
  <si>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</si>
  <si>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</si>
  <si>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</si>
  <si>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</si>
  <si>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</si>
  <si>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</si>
  <si>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</si>
  <si>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</si>
  <si>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</si>
  <si>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</si>
  <si>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</si>
  <si>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</si>
  <si>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</si>
  <si>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</si>
  <si>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</si>
  <si>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</si>
  <si>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</si>
  <si>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</si>
  <si>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</si>
  <si>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</si>
  <si>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</si>
  <si>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</si>
  <si>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</si>
  <si>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</si>
  <si>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</si>
  <si>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</si>
  <si>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</si>
  <si>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</si>
  <si>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</si>
  <si>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</si>
  <si>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</si>
  <si>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</si>
  <si>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</si>
  <si>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</si>
  <si>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</si>
  <si>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</si>
  <si>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</si>
  <si>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</si>
  <si>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</si>
  <si>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</si>
  <si>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</si>
  <si>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</si>
  <si>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</si>
  <si>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</si>
  <si>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</si>
  <si>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</si>
  <si>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</si>
  <si>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</si>
  <si>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</si>
  <si>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</si>
  <si>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</si>
  <si>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</si>
  <si>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</si>
  <si>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</si>
  <si>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</si>
  <si>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</si>
  <si>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</si>
  <si>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</si>
  <si>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</si>
  <si>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</si>
  <si>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</si>
  <si>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</si>
  <si>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</si>
  <si>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</si>
  <si>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</si>
  <si>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</si>
  <si>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</si>
  <si>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</si>
  <si>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</si>
  <si>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</si>
  <si>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</si>
  <si>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</si>
  <si>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</si>
  <si>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</si>
  <si>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</si>
  <si>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</si>
  <si>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</si>
  <si>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</si>
  <si>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</si>
  <si>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</si>
  <si>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</si>
  <si>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</si>
  <si>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</si>
  <si>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</si>
  <si>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</si>
  <si>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</si>
  <si>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</si>
  <si>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</si>
  <si>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</si>
  <si>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</si>
  <si>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</si>
  <si>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</si>
  <si>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</si>
  <si>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</si>
  <si>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</si>
  <si>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</si>
  <si>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</si>
  <si>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</si>
  <si>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</si>
  <si>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</si>
  <si>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</si>
  <si>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</si>
  <si>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</si>
  <si>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</si>
  <si>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</si>
  <si>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</si>
  <si>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</si>
  <si>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</si>
  <si>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</si>
  <si>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</si>
  <si>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</si>
  <si>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</si>
  <si>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</si>
  <si>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</si>
  <si>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</si>
  <si>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</si>
  <si>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</si>
  <si>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</si>
  <si>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</si>
  <si>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</si>
  <si>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</si>
  <si>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</si>
  <si>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</si>
  <si>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</si>
  <si>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</si>
  <si>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</si>
  <si>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</si>
  <si>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</si>
  <si>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</si>
  <si>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</si>
  <si>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</si>
  <si>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</si>
  <si>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</si>
  <si>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</si>
  <si>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</si>
  <si>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</si>
  <si>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</si>
  <si>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</si>
  <si>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</si>
  <si>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</si>
  <si>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</si>
  <si>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</si>
  <si>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</si>
  <si>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</si>
  <si>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</si>
  <si>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</si>
  <si>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</si>
  <si>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</si>
  <si>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</si>
  <si>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</si>
  <si>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</si>
  <si>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</si>
  <si>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</si>
  <si>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</si>
  <si>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</si>
  <si>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</si>
  <si>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</si>
  <si>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</si>
  <si>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</si>
  <si>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</si>
  <si>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</si>
  <si>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</si>
  <si>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</si>
  <si>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</si>
  <si>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</si>
  <si>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</si>
  <si>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</si>
  <si>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</si>
  <si>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</si>
  <si>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</si>
  <si>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</si>
  <si>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</si>
  <si>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</si>
  <si>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</si>
  <si>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</si>
  <si>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</si>
  <si>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</si>
  <si>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</si>
  <si>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</si>
  <si>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</si>
  <si>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</si>
  <si>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</si>
  <si>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</si>
  <si>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</si>
  <si>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</si>
  <si>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</si>
  <si>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</si>
  <si>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</si>
  <si>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</si>
  <si>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</si>
  <si>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</si>
  <si>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</si>
  <si>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</si>
  <si>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</si>
  <si>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</si>
  <si>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</si>
  <si>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</si>
  <si>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</si>
  <si>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</si>
  <si>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</si>
  <si>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</si>
  <si>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</si>
  <si>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</si>
  <si>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</si>
  <si>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</si>
  <si>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</si>
  <si>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</si>
  <si>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</si>
  <si>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</si>
  <si>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</si>
  <si>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</si>
  <si>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</si>
  <si>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</si>
  <si>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</si>
  <si>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</si>
  <si>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</si>
  <si>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</si>
  <si>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</si>
  <si>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</si>
  <si>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</si>
  <si>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</si>
  <si>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</si>
  <si>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</si>
  <si>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</si>
  <si>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</si>
  <si>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</si>
  <si>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</si>
  <si>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</si>
  <si>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</si>
  <si>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</si>
  <si>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</si>
  <si>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</si>
  <si>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</si>
  <si>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</si>
  <si>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</si>
  <si>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</si>
  <si>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</si>
  <si>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</si>
  <si>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</si>
  <si>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</si>
  <si>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</si>
  <si>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</si>
  <si>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</si>
  <si>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</si>
  <si>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</si>
  <si>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</si>
  <si>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</si>
  <si>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</si>
  <si>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</si>
  <si>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</si>
  <si>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</si>
  <si>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</si>
  <si>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</si>
  <si>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</si>
  <si>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</si>
  <si>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</si>
  <si>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</si>
  <si>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</si>
  <si>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</si>
  <si>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</si>
  <si>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</si>
  <si>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</si>
  <si>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</si>
  <si>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</si>
  <si>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</si>
  <si>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</si>
  <si>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</si>
  <si>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</si>
  <si>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</si>
  <si>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</si>
  <si>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</si>
  <si>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</si>
  <si>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</si>
  <si>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</si>
  <si>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</si>
  <si>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</si>
  <si>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</si>
  <si>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</si>
  <si>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</si>
  <si>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</si>
  <si>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</si>
  <si>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</si>
  <si>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</si>
  <si>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</si>
  <si>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</si>
  <si>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</si>
  <si>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</si>
  <si>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</si>
  <si>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</si>
  <si>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</si>
  <si>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</si>
  <si>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</si>
  <si>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</si>
  <si>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</si>
  <si>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</si>
  <si>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</si>
  <si>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</si>
  <si>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</si>
  <si>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</si>
  <si>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</si>
  <si>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</si>
  <si>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</si>
  <si>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</si>
  <si>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</si>
  <si>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</si>
  <si>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</si>
  <si>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</si>
  <si>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</si>
  <si>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</si>
  <si>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</si>
  <si>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</si>
  <si>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</si>
  <si>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</si>
  <si>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</si>
  <si>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</si>
  <si>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</si>
  <si>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</si>
  <si>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</si>
  <si>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</si>
  <si>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</si>
  <si>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</si>
  <si>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</si>
  <si>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</si>
  <si>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</si>
  <si>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</si>
  <si>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</si>
  <si>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</si>
  <si>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</si>
  <si>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</si>
  <si>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</si>
  <si>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</si>
  <si>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</si>
  <si>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</si>
  <si>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</si>
  <si>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</si>
  <si>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</si>
  <si>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</si>
  <si>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</si>
  <si>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</si>
  <si>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</si>
  <si>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</si>
  <si>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</si>
  <si>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</si>
  <si>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</si>
  <si>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</si>
  <si>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</si>
  <si>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</si>
  <si>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</si>
  <si>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</si>
  <si>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</si>
  <si>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</si>
  <si>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</si>
  <si>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</si>
  <si>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</si>
  <si>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</si>
  <si>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</si>
  <si>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</si>
  <si>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</si>
  <si>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</si>
  <si>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</si>
  <si>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</si>
  <si>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</si>
  <si>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</si>
  <si>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</si>
  <si>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</si>
  <si>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</si>
  <si>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</si>
  <si>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</si>
  <si>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</si>
  <si>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</si>
  <si>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</si>
  <si>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</si>
  <si>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</si>
  <si>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</si>
  <si>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</si>
  <si>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</si>
  <si>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</si>
  <si>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</si>
  <si>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</si>
  <si>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</si>
  <si>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</si>
  <si>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</si>
  <si>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</si>
  <si>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</si>
  <si>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</si>
  <si>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</si>
  <si>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</si>
  <si>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</si>
  <si>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</si>
  <si>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</si>
  <si>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</si>
  <si>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</si>
  <si>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</si>
  <si>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</si>
  <si>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</si>
  <si>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</si>
  <si>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</si>
  <si>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</si>
  <si>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</si>
  <si>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</si>
  <si>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</si>
  <si>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</si>
  <si>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</si>
  <si>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</si>
  <si>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</si>
  <si>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</si>
  <si>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</si>
  <si>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</si>
  <si>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</si>
  <si>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</si>
  <si>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</si>
  <si>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</si>
  <si>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</si>
  <si>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</si>
  <si>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</si>
  <si>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</si>
  <si>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</si>
  <si>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</si>
  <si>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</si>
  <si>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</si>
  <si>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</si>
  <si>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</si>
  <si>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</si>
  <si>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</si>
  <si>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</si>
  <si>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</si>
  <si>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</si>
  <si>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</si>
  <si>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</si>
  <si>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</si>
  <si>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</si>
  <si>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</si>
  <si>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</si>
  <si>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</si>
  <si>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</si>
  <si>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</si>
  <si>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</si>
  <si>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</si>
  <si>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</si>
  <si>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</si>
  <si>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</si>
  <si>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</si>
  <si>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</si>
  <si>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</si>
  <si>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</si>
  <si>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</si>
  <si>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</si>
  <si>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</si>
  <si>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</si>
  <si>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</si>
  <si>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</si>
  <si>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</si>
  <si>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</si>
  <si>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</si>
  <si>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</si>
  <si>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</si>
  <si>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</si>
  <si>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</si>
  <si>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</si>
  <si>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</si>
  <si>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</si>
  <si>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</si>
  <si>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</si>
  <si>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</si>
  <si>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</si>
  <si>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</si>
  <si>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</si>
  <si>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</si>
  <si>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</si>
  <si>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</si>
  <si>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</si>
  <si>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</si>
  <si>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</si>
  <si>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</si>
  <si>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</si>
  <si>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</si>
  <si>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</si>
  <si>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</si>
  <si>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</si>
  <si>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</si>
  <si>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</si>
  <si>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</si>
  <si>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</si>
  <si>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</si>
  <si>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</si>
  <si>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</si>
  <si>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</si>
  <si>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</si>
  <si>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</si>
  <si>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</si>
  <si>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</si>
  <si>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</si>
  <si>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</si>
  <si>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</si>
  <si>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</si>
  <si>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</si>
  <si>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</si>
  <si>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</si>
  <si>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</si>
  <si>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</si>
  <si>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</si>
  <si>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</si>
  <si>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</si>
  <si>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</si>
  <si>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</si>
  <si>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</si>
  <si>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</si>
  <si>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</si>
  <si>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</si>
  <si>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</si>
  <si>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</si>
  <si>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</si>
  <si>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</si>
  <si>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</si>
  <si>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</si>
  <si>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</si>
  <si>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</si>
  <si>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</si>
  <si>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</si>
  <si>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</si>
  <si>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</si>
  <si>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</si>
  <si>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</si>
  <si>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</si>
  <si>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</si>
  <si>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</si>
  <si>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</si>
  <si>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</si>
  <si>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</si>
  <si>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</si>
  <si>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</si>
  <si>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</si>
  <si>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</si>
  <si>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</si>
  <si>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</si>
  <si>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</si>
  <si>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</si>
  <si>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</si>
  <si>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</si>
  <si>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</si>
  <si>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</si>
  <si>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</si>
  <si>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</si>
  <si>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</si>
  <si>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</si>
  <si>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</si>
  <si>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</si>
  <si>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</si>
  <si>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</si>
  <si>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</si>
  <si>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</si>
  <si>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</si>
  <si>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</si>
  <si>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</si>
  <si>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</si>
  <si>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</si>
  <si>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</si>
  <si>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</si>
  <si>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</si>
  <si>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</si>
  <si>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</si>
  <si>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</si>
  <si>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</si>
  <si>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</si>
  <si>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</si>
  <si>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</si>
  <si>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</si>
  <si>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</si>
  <si>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</si>
  <si>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</si>
  <si>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</si>
  <si>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</si>
  <si>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</si>
  <si>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</si>
  <si>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</si>
  <si>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</si>
  <si>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</si>
  <si>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</si>
  <si>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</si>
  <si>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</si>
  <si>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</si>
  <si>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</si>
  <si>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</si>
  <si>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</si>
  <si>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</si>
  <si>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</si>
  <si>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</si>
  <si>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</si>
  <si>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</si>
  <si>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</si>
  <si>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</si>
  <si>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</si>
  <si>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</si>
  <si>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</si>
  <si>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</si>
  <si>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</si>
  <si>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</si>
  <si>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</si>
  <si>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</si>
  <si>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</si>
  <si>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</si>
  <si>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</si>
  <si>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</si>
  <si>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</si>
  <si>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</si>
  <si>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</si>
  <si>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</si>
  <si>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</si>
  <si>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</si>
  <si>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</si>
  <si>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</si>
  <si>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</si>
  <si>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</si>
  <si>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</si>
  <si>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</si>
  <si>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</si>
  <si>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</si>
  <si>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</si>
  <si>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</si>
  <si>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</si>
  <si>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</si>
  <si>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</si>
  <si>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</si>
  <si>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</si>
  <si>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</si>
  <si>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</si>
  <si>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</si>
  <si>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</si>
  <si>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</si>
  <si>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</si>
  <si>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</si>
  <si>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</si>
  <si>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</si>
  <si>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</si>
  <si>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</si>
  <si>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</si>
  <si>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</si>
  <si>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</si>
  <si>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</si>
  <si>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</si>
  <si>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</si>
  <si>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</si>
  <si>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</si>
  <si>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</si>
  <si>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</si>
  <si>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</si>
  <si>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</si>
  <si>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</si>
  <si>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</si>
  <si>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</si>
  <si>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</si>
  <si>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</si>
  <si>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</si>
  <si>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</si>
  <si>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</si>
  <si>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</si>
  <si>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</si>
  <si>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</si>
  <si>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</si>
  <si>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</si>
  <si>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</si>
  <si>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</si>
  <si>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</si>
  <si>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</si>
  <si>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</si>
  <si>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</si>
  <si>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</si>
  <si>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</si>
  <si>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</si>
  <si>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</si>
  <si>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</si>
  <si>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</si>
  <si>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</si>
  <si>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</si>
  <si>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</si>
  <si>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</si>
  <si>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</si>
  <si>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</si>
  <si>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</si>
  <si>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</si>
  <si>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</si>
  <si>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</si>
  <si>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</si>
  <si>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</si>
  <si>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</si>
  <si>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</si>
  <si>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</si>
  <si>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</si>
  <si>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</si>
  <si>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</si>
  <si>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</si>
  <si>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</si>
  <si>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</si>
  <si>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</si>
  <si>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</si>
  <si>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</si>
  <si>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</si>
  <si>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</si>
  <si>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</si>
  <si>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</si>
  <si>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</si>
  <si>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</si>
  <si>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</si>
  <si>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</si>
  <si>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</si>
  <si>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</si>
  <si>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</si>
  <si>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</si>
  <si>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</si>
  <si>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</si>
  <si>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</si>
  <si>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</si>
  <si>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</si>
  <si>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</si>
  <si>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</si>
  <si>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</si>
  <si>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</si>
  <si>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</si>
  <si>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</si>
  <si>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</si>
  <si>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</si>
  <si>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</si>
  <si>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</si>
  <si>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</si>
  <si>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</si>
  <si>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</si>
  <si>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</si>
  <si>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</si>
  <si>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</si>
  <si>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</si>
  <si>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</si>
  <si>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</si>
  <si>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</si>
  <si>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</si>
  <si>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</si>
  <si>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</si>
  <si>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</si>
  <si>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</si>
  <si>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</si>
  <si>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</si>
  <si>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</si>
  <si>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</si>
  <si>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</si>
  <si>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</si>
  <si>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</si>
  <si>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</si>
  <si>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</si>
  <si>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</si>
  <si>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</si>
  <si>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</si>
  <si>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</si>
  <si>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</si>
  <si>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</si>
  <si>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</si>
  <si>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</si>
  <si>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</si>
  <si>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</si>
  <si>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</si>
  <si>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</si>
  <si>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</si>
  <si>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</si>
  <si>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</si>
  <si>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</si>
  <si>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</si>
  <si>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</si>
  <si>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</si>
  <si>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</si>
  <si>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</si>
  <si>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</si>
  <si>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</si>
  <si>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</si>
  <si>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</si>
  <si>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</si>
  <si>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</si>
  <si>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</si>
  <si>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</si>
  <si>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</si>
  <si>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</si>
  <si>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</si>
  <si>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</si>
  <si>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</si>
  <si>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</si>
  <si>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</si>
  <si>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</si>
  <si>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</si>
  <si>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</si>
  <si>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</si>
  <si>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</si>
  <si>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</si>
  <si>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</si>
  <si>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</si>
  <si>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</si>
  <si>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</si>
  <si>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</si>
  <si>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</si>
  <si>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</si>
  <si>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</si>
  <si>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</si>
  <si>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</si>
  <si>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</si>
  <si>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</si>
  <si>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</si>
  <si>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</si>
  <si>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</si>
  <si>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</si>
  <si>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</si>
  <si>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</si>
  <si>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</si>
  <si>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</si>
  <si>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</si>
  <si>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</si>
  <si>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</si>
  <si>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</si>
  <si>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</si>
  <si>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</si>
  <si>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</si>
  <si>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</si>
  <si>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</si>
  <si>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</si>
  <si>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</si>
  <si>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</si>
  <si>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</si>
  <si>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</si>
  <si>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</si>
  <si>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</si>
  <si>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</si>
  <si>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</si>
  <si>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</si>
  <si>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</si>
  <si>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</si>
  <si>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</si>
  <si>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</si>
  <si>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</si>
  <si>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</si>
  <si>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</si>
  <si>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</si>
  <si>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</si>
  <si>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</si>
  <si>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</si>
  <si>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</si>
  <si>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</si>
  <si>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</si>
  <si>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</si>
  <si>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</si>
  <si>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</si>
  <si>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</si>
  <si>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</si>
  <si>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</si>
  <si>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</si>
  <si>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</si>
  <si>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</si>
  <si>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</si>
  <si>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</si>
  <si>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</si>
  <si>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</si>
  <si>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</si>
  <si>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</si>
  <si>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</si>
  <si>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</si>
  <si>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</si>
  <si>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</si>
  <si>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</si>
  <si>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</si>
  <si>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</si>
  <si>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</si>
  <si>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</si>
  <si>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</si>
  <si>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</si>
  <si>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</si>
  <si>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</si>
  <si>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</si>
  <si>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</si>
  <si>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</si>
  <si>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</si>
  <si>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</si>
  <si>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</si>
  <si>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</si>
  <si>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</si>
  <si>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</si>
  <si>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</si>
  <si>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</si>
  <si>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</si>
  <si>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</si>
  <si>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</si>
  <si>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</si>
  <si>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</si>
  <si>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</si>
  <si>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</si>
  <si>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</si>
  <si>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</si>
  <si>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</si>
  <si>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</si>
  <si>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</si>
  <si>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</si>
  <si>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</si>
  <si>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</si>
  <si>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</si>
  <si>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</si>
  <si>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</si>
  <si>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</si>
  <si>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</si>
  <si>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</si>
  <si>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</si>
  <si>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</si>
  <si>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</si>
  <si>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</si>
  <si>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</si>
  <si>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</si>
  <si>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</si>
  <si>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</si>
  <si>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</si>
  <si>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</si>
  <si>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</si>
  <si>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</si>
  <si>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</si>
  <si>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</si>
  <si>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</si>
  <si>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</si>
  <si>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</si>
  <si>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</si>
  <si>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</si>
  <si>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</si>
  <si>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</si>
  <si>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</si>
  <si>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</si>
  <si>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</si>
  <si>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</si>
  <si>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</si>
  <si>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</si>
  <si>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</si>
  <si>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</si>
  <si>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</si>
  <si>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</si>
  <si>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</si>
  <si>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</si>
  <si>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</si>
  <si>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</si>
  <si>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</si>
  <si>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</si>
  <si>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</si>
  <si>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</si>
  <si>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</si>
  <si>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</si>
  <si>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</si>
  <si>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</si>
  <si>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</si>
  <si>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</si>
  <si>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</si>
  <si>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</si>
  <si>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</si>
  <si>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</si>
  <si>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</si>
  <si>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</si>
  <si>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</si>
  <si>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</si>
  <si>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</si>
  <si>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</si>
  <si>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</si>
  <si>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</si>
  <si>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</si>
  <si>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</si>
  <si>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</si>
  <si>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</si>
  <si>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</si>
  <si>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</si>
  <si>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</si>
  <si>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</si>
  <si>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</si>
  <si>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</si>
  <si>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</si>
  <si>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</si>
  <si>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</si>
  <si>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</si>
  <si>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</si>
  <si>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</si>
  <si>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</si>
  <si>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</si>
  <si>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</si>
  <si>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</si>
  <si>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</si>
  <si>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</si>
  <si>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</si>
  <si>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</si>
  <si>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</si>
  <si>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</si>
  <si>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</si>
  <si>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</si>
  <si>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</si>
  <si>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</si>
  <si>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</si>
  <si>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</si>
  <si>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</si>
  <si>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</si>
  <si>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</si>
  <si>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</si>
  <si>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</si>
  <si>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</si>
  <si>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</si>
  <si>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</si>
  <si>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</si>
  <si>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</si>
  <si>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</si>
  <si>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</si>
  <si>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</si>
  <si>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</si>
  <si>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</si>
  <si>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</si>
  <si>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</si>
  <si>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</si>
  <si>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</si>
  <si>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</si>
  <si>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</si>
  <si>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</si>
  <si>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</si>
  <si>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</si>
  <si>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</si>
  <si>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</si>
  <si>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</si>
  <si>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</si>
  <si>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</si>
  <si>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</si>
  <si>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</si>
  <si>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</si>
  <si>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</si>
  <si>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</si>
  <si>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</si>
  <si>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</si>
  <si>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</si>
  <si>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</si>
  <si>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</si>
  <si>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</si>
  <si>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</si>
  <si>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</si>
  <si>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</si>
  <si>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</si>
  <si>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</si>
  <si>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</si>
  <si>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</si>
  <si>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</si>
  <si>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</si>
  <si>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</si>
  <si>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</si>
  <si>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</si>
  <si>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</si>
  <si>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</si>
  <si>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</si>
  <si>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</si>
  <si>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</si>
  <si>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</si>
  <si>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</si>
  <si>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</si>
  <si>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</si>
  <si>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</si>
  <si>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</si>
  <si>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</si>
  <si>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</si>
  <si>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</si>
  <si>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</si>
  <si>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</si>
  <si>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</si>
  <si>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</si>
  <si>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</si>
  <si>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</si>
  <si>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</si>
  <si>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</si>
  <si>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</si>
  <si>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</si>
  <si>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</si>
  <si>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</si>
  <si>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</si>
  <si>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</si>
  <si>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</si>
  <si>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</si>
  <si>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</si>
  <si>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</si>
  <si>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</si>
  <si>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</si>
  <si>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</si>
  <si>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</si>
  <si>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</si>
  <si>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</si>
  <si>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</si>
  <si>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</si>
  <si>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</si>
  <si>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</si>
  <si>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</si>
  <si>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</si>
  <si>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</si>
  <si>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</si>
  <si>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</si>
  <si>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</si>
  <si>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</si>
  <si>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</si>
  <si>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</si>
  <si>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</si>
  <si>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</si>
  <si>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</si>
  <si>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</si>
  <si>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</si>
  <si>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</si>
  <si>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</si>
  <si>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</si>
  <si>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</si>
  <si>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</si>
  <si>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</si>
  <si>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</si>
  <si>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</si>
  <si>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</si>
  <si>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</si>
  <si>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</si>
  <si>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</si>
  <si>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</si>
  <si>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</si>
  <si>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</si>
  <si>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</si>
  <si>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</si>
  <si>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</si>
  <si>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</si>
  <si>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</si>
  <si>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</si>
  <si>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</si>
  <si>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</si>
  <si>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</si>
  <si>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</si>
  <si>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</si>
  <si>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</si>
  <si>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</si>
  <si>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</si>
  <si>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</si>
  <si>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</si>
  <si>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</si>
  <si>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</si>
  <si>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</si>
  <si>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</si>
  <si>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</si>
  <si>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</si>
  <si>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</si>
  <si>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</si>
  <si>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</si>
  <si>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</si>
  <si>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</si>
  <si>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</si>
  <si>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</si>
  <si>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</si>
  <si>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</si>
  <si>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</si>
  <si>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</si>
  <si>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</si>
  <si>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</si>
  <si>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</si>
  <si>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</si>
  <si>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</si>
  <si>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</si>
  <si>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</si>
  <si>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</si>
  <si>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</si>
  <si>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</si>
  <si>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</si>
  <si>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</si>
  <si>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</si>
  <si>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</si>
  <si>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</si>
  <si>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</si>
  <si>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</si>
  <si>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</si>
  <si>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</si>
  <si>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</si>
  <si>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</si>
  <si>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</si>
  <si>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</si>
  <si>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</si>
  <si>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</si>
  <si>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</si>
  <si>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</si>
  <si>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</si>
  <si>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</si>
  <si>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</si>
  <si>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</si>
  <si>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</si>
  <si>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</si>
  <si>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</si>
  <si>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</si>
  <si>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</si>
  <si>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</si>
  <si>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</si>
  <si>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</si>
  <si>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</si>
  <si>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</si>
  <si>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</si>
  <si>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</si>
  <si>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</si>
  <si>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</si>
  <si>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</si>
  <si>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</si>
  <si>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</si>
  <si>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</si>
  <si>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</si>
  <si>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</si>
  <si>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</si>
  <si>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</si>
  <si>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</si>
  <si>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</si>
  <si>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</si>
  <si>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</si>
  <si>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</si>
  <si>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</si>
  <si>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</si>
  <si>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</si>
  <si>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</si>
  <si>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</si>
  <si>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</si>
  <si>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</si>
  <si>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</si>
  <si>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</si>
  <si>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</si>
  <si>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</si>
  <si>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</si>
  <si>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</si>
  <si>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</si>
  <si>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</si>
  <si>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</si>
  <si>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</si>
  <si>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</si>
  <si>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</si>
  <si>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</si>
  <si>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</si>
  <si>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</si>
  <si>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</si>
  <si>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</si>
  <si>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</si>
  <si>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</si>
  <si>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</si>
  <si>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</si>
  <si>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</si>
  <si>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</si>
  <si>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</si>
  <si>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</si>
  <si>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</si>
  <si>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</si>
  <si>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</si>
  <si>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</si>
  <si>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</si>
  <si>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</si>
  <si>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</si>
  <si>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</si>
  <si>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</si>
  <si>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</si>
  <si>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</si>
  <si>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</si>
  <si>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</si>
  <si>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</si>
  <si>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</si>
  <si>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</si>
  <si>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</si>
  <si>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</si>
  <si>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</si>
  <si>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</si>
  <si>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</si>
  <si>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</si>
  <si>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</si>
  <si>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</si>
  <si>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</si>
  <si>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</si>
  <si>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</si>
  <si>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</si>
  <si>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</si>
  <si>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</si>
  <si>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</si>
  <si>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</si>
  <si>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</si>
  <si>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</si>
  <si>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</si>
  <si>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</si>
  <si>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</si>
  <si>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</si>
  <si>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</si>
  <si>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</si>
  <si>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</si>
  <si>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</si>
  <si>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</si>
  <si>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</si>
  <si>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</si>
  <si>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</si>
  <si>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</si>
  <si>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</si>
  <si>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</si>
  <si>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</si>
  <si>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</si>
  <si>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</si>
  <si>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</si>
  <si>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</si>
  <si>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</si>
  <si>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</si>
  <si>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</si>
  <si>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</si>
  <si>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</si>
  <si>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</si>
  <si>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</si>
  <si>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</si>
  <si>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</si>
  <si>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</si>
  <si>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</si>
  <si>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</si>
  <si>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</si>
  <si>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</si>
  <si>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</si>
  <si>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</si>
  <si>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</si>
  <si>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</si>
  <si>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</si>
  <si>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</si>
  <si>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</si>
  <si>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</si>
  <si>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</si>
  <si>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</si>
  <si>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</si>
  <si>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</si>
  <si>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</si>
  <si>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</si>
  <si>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</si>
  <si>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</si>
  <si>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</si>
  <si>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</si>
  <si>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</si>
  <si>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</si>
  <si>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</si>
  <si>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</si>
  <si>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</si>
  <si>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</si>
  <si>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</si>
  <si>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</si>
  <si>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</si>
  <si>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</si>
  <si>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</si>
  <si>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</si>
  <si>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</si>
  <si>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</si>
  <si>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</si>
  <si>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</si>
  <si>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</si>
  <si>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</si>
  <si>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</si>
  <si>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</si>
  <si>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</si>
  <si>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</si>
  <si>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</si>
  <si>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</si>
  <si>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</si>
  <si>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</si>
  <si>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</si>
  <si>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</si>
  <si>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</si>
  <si>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</si>
  <si>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</si>
  <si>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</si>
  <si>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</si>
  <si>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</si>
  <si>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</si>
  <si>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</si>
  <si>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</si>
  <si>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</si>
  <si>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</si>
  <si>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</si>
  <si>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</si>
  <si>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</si>
  <si>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</si>
  <si>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</si>
  <si>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</si>
  <si>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</si>
  <si>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</si>
  <si>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</si>
  <si>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</si>
  <si>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</si>
  <si>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</si>
  <si>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</si>
  <si>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</si>
  <si>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</si>
  <si>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</si>
  <si>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</si>
  <si>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</si>
  <si>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</si>
  <si>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</si>
  <si>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</si>
  <si>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</si>
  <si>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</si>
  <si>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</si>
  <si>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</si>
  <si>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</si>
  <si>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</si>
  <si>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</si>
  <si>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</si>
  <si>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</si>
  <si>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</si>
  <si>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</si>
  <si>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</si>
  <si>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</si>
  <si>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</si>
  <si>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</si>
  <si>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</si>
  <si>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</si>
  <si>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</si>
  <si>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</si>
  <si>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</si>
  <si>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</si>
  <si>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</si>
  <si>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</si>
  <si>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</si>
  <si>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</si>
  <si>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</si>
  <si>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</si>
  <si>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</si>
  <si>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</si>
  <si>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</si>
  <si>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</si>
  <si>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</si>
  <si>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</si>
  <si>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</si>
  <si>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</si>
  <si>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</si>
  <si>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</si>
  <si>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</si>
  <si>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</si>
  <si>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</si>
  <si>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</si>
  <si>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</si>
  <si>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</si>
  <si>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</si>
  <si>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</si>
  <si>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</si>
  <si>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</si>
  <si>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</si>
  <si>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</si>
  <si>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</si>
  <si>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</si>
  <si>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</si>
  <si>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</si>
  <si>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</si>
  <si>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</si>
  <si>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</si>
  <si>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</si>
  <si>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</si>
  <si>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</si>
  <si>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</si>
  <si>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</si>
  <si>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</si>
  <si>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</si>
  <si>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</si>
  <si>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</si>
  <si>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</si>
  <si>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</si>
  <si>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</si>
  <si>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</si>
  <si>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</si>
  <si>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</si>
  <si>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</si>
  <si>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</si>
  <si>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</si>
  <si>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</si>
  <si>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</si>
  <si>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</si>
  <si>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</si>
  <si>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</si>
  <si>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</si>
  <si>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</si>
  <si>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</si>
  <si>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</si>
  <si>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</si>
  <si>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</si>
  <si>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</si>
  <si>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</si>
  <si>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</si>
  <si>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</si>
  <si>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</si>
  <si>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</si>
  <si>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</si>
  <si>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</si>
  <si>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</si>
  <si>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</si>
  <si>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</si>
  <si>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</si>
  <si>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</si>
  <si>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</si>
  <si>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</si>
  <si>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</si>
  <si>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</si>
  <si>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</si>
  <si>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</si>
  <si>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</si>
  <si>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</si>
  <si>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</si>
  <si>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</si>
  <si>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</si>
  <si>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</si>
  <si>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</si>
  <si>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</si>
  <si>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</si>
  <si>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</si>
  <si>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</si>
  <si>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</si>
  <si>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</si>
  <si>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</si>
  <si>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</si>
  <si>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</si>
  <si>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</si>
  <si>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</si>
  <si>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</si>
  <si>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</si>
  <si>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</si>
  <si>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</si>
  <si>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</si>
  <si>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</si>
  <si>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</si>
  <si>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</si>
  <si>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</si>
  <si>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</si>
  <si>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</si>
  <si>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</si>
  <si>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</si>
  <si>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</si>
  <si>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</si>
  <si>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</si>
  <si>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</si>
  <si>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</si>
  <si>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</si>
  <si>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</si>
  <si>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</si>
  <si>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</si>
  <si>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</si>
  <si>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</si>
  <si>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</si>
  <si>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</si>
  <si>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</si>
  <si>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</si>
  <si>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</si>
  <si>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</si>
  <si>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</si>
  <si>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</si>
  <si>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</si>
  <si>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</si>
  <si>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</si>
  <si>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</si>
  <si>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</si>
  <si>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</si>
  <si>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</si>
  <si>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</si>
  <si>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</si>
  <si>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</si>
  <si>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</si>
  <si>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</si>
  <si>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</si>
  <si>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</si>
  <si>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</si>
  <si>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</si>
  <si>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</si>
  <si>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</si>
  <si>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</si>
  <si>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</si>
  <si>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</si>
  <si>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</si>
  <si>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</si>
  <si>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</si>
  <si>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</si>
  <si>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</si>
  <si>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</si>
  <si>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</si>
  <si>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</si>
  <si>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</si>
  <si>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</si>
  <si>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</si>
  <si>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</si>
  <si>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</si>
  <si>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</si>
  <si>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</si>
  <si>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</si>
  <si>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</si>
  <si>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</si>
  <si>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</si>
  <si>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</si>
  <si>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</si>
  <si>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</si>
  <si>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</si>
  <si>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</si>
  <si>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</si>
  <si>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</si>
  <si>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</si>
  <si>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</si>
  <si>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</si>
  <si>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</si>
  <si>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</si>
  <si>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</si>
  <si>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</si>
  <si>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</si>
  <si>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</si>
  <si>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</si>
  <si>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</si>
  <si>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</si>
  <si>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</si>
  <si>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</si>
  <si>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</si>
  <si>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</si>
  <si>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</si>
  <si>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</si>
  <si>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</si>
  <si>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</si>
  <si>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</si>
  <si>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</si>
  <si>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</si>
  <si>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</si>
  <si>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</si>
  <si>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</si>
  <si>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</si>
  <si>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</si>
  <si>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</si>
  <si>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</si>
  <si>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</si>
  <si>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</si>
  <si>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</si>
  <si>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</si>
  <si>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</si>
  <si>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</si>
  <si>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</si>
  <si>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</si>
  <si>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</si>
  <si>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</si>
  <si>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</si>
  <si>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</si>
  <si>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</si>
  <si>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</si>
  <si>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</si>
  <si>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</si>
  <si>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</si>
  <si>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</si>
  <si>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</si>
  <si>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</si>
  <si>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</si>
  <si>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</si>
  <si>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</si>
  <si>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</si>
  <si>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</si>
  <si>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</si>
  <si>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</si>
  <si>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</si>
  <si>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</si>
  <si>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</si>
  <si>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</si>
  <si>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</si>
  <si>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</si>
  <si>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</si>
  <si>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</si>
  <si>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</si>
  <si>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</si>
  <si>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</si>
  <si>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</si>
  <si>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</si>
  <si>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</si>
  <si>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</si>
  <si>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</si>
  <si>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</si>
  <si>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</si>
  <si>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</si>
  <si>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</si>
  <si>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</si>
  <si>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</si>
  <si>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</si>
  <si>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</si>
  <si>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</si>
  <si>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</si>
  <si>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</si>
  <si>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</si>
  <si>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</si>
  <si>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</si>
  <si>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</si>
  <si>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</si>
  <si>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</si>
  <si>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</si>
  <si>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</si>
  <si>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</si>
  <si>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</si>
  <si>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</si>
  <si>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</si>
  <si>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</si>
  <si>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</si>
  <si>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</si>
  <si>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</si>
  <si>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</si>
  <si>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</si>
  <si>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</si>
  <si>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</si>
  <si>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</si>
  <si>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</si>
  <si>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</si>
  <si>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</si>
  <si>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</si>
  <si>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</si>
  <si>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</si>
  <si>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</si>
  <si>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</si>
  <si>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</si>
  <si>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</si>
  <si>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</si>
  <si>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</si>
  <si>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</si>
  <si>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</si>
  <si>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</si>
  <si>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</si>
  <si>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</si>
  <si>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</si>
  <si>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</si>
  <si>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</si>
  <si>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</si>
  <si>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</si>
  <si>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</si>
  <si>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</si>
  <si>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</si>
  <si>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</si>
  <si>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</si>
  <si>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</si>
  <si>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</si>
  <si>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</si>
  <si>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</si>
  <si>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</si>
  <si>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</si>
  <si>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</si>
  <si>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</si>
  <si>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</si>
  <si>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</si>
  <si>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</si>
  <si>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</si>
  <si>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</si>
  <si>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</si>
  <si>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</si>
  <si>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</si>
  <si>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</si>
  <si>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</si>
  <si>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</si>
  <si>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</si>
  <si>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</si>
  <si>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</si>
  <si>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</si>
  <si>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</si>
  <si>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</si>
  <si>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</si>
  <si>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</si>
  <si>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</si>
  <si>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</si>
  <si>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</si>
  <si>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</si>
  <si>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</si>
  <si>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</si>
  <si>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</si>
  <si>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</si>
  <si>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</si>
  <si>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</si>
  <si>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</si>
  <si>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</si>
  <si>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</si>
  <si>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</si>
  <si>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</si>
  <si>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</si>
  <si>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</si>
  <si>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</si>
  <si>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</si>
  <si>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</si>
  <si>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</si>
  <si>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</si>
  <si>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</si>
  <si>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</si>
  <si>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</si>
  <si>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</si>
  <si>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</si>
  <si>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</si>
  <si>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</si>
  <si>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</si>
  <si>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</si>
  <si>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</si>
  <si>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</si>
  <si>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</si>
  <si>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</si>
  <si>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</si>
  <si>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</si>
  <si>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</si>
  <si>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</si>
  <si>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</si>
  <si>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</si>
  <si>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</si>
  <si>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</si>
  <si>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</si>
  <si>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</si>
  <si>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</si>
  <si>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</si>
  <si>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</si>
  <si>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</si>
  <si>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</si>
  <si>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</si>
  <si>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</si>
  <si>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</si>
  <si>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</si>
  <si>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</si>
  <si>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</si>
  <si>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</si>
  <si>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</si>
  <si>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</si>
  <si>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</si>
  <si>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</si>
  <si>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</si>
  <si>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</si>
  <si>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</si>
  <si>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</si>
  <si>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</si>
  <si>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</si>
  <si>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</si>
  <si>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</si>
  <si>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</si>
  <si>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</si>
  <si>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</si>
  <si>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</si>
  <si>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</si>
  <si>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</si>
  <si>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</si>
  <si>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</si>
  <si>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</si>
  <si>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</si>
  <si>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</si>
  <si>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</si>
  <si>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</si>
  <si>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</si>
  <si>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</si>
  <si>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</si>
  <si>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</si>
  <si>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</si>
  <si>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</si>
  <si>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</si>
  <si>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</si>
  <si>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</si>
  <si>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</si>
  <si>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</si>
  <si>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</si>
  <si>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</si>
  <si>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</si>
  <si>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</si>
  <si>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</si>
  <si>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</si>
  <si>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</si>
  <si>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</si>
  <si>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</si>
  <si>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</si>
  <si>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</si>
  <si>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</si>
  <si>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</si>
  <si>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</si>
  <si>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</si>
  <si>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</si>
  <si>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</si>
  <si>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</si>
  <si>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</si>
  <si>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</si>
  <si>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</si>
  <si>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</si>
  <si>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</si>
  <si>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</si>
  <si>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</si>
  <si>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</si>
  <si>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</si>
  <si>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</si>
  <si>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</si>
  <si>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</si>
  <si>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</si>
  <si>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</si>
  <si>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</si>
  <si>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</si>
  <si>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</si>
  <si>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</si>
  <si>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</si>
  <si>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</si>
  <si>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</si>
  <si>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</si>
  <si>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</si>
  <si>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</si>
  <si>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</si>
  <si>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</si>
  <si>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</si>
  <si>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</si>
  <si>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</si>
  <si>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</si>
  <si>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</si>
  <si>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</si>
  <si>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</si>
  <si>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</si>
  <si>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</si>
  <si>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</si>
  <si>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</si>
  <si>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</si>
  <si>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</si>
  <si>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</si>
  <si>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</si>
  <si>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</si>
  <si>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</si>
  <si>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</si>
  <si>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</si>
  <si>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</si>
  <si>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</si>
  <si>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</si>
  <si>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</si>
  <si>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</si>
  <si>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</si>
  <si>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</si>
  <si>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</si>
  <si>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</si>
  <si>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</si>
  <si>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</si>
  <si>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</si>
  <si>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</si>
  <si>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</si>
  <si>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</si>
  <si>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</si>
  <si>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</si>
  <si>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</si>
  <si>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</si>
  <si>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</si>
  <si>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</si>
  <si>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</si>
  <si>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</si>
  <si>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</si>
  <si>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</si>
  <si>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</si>
  <si>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</si>
  <si>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</si>
  <si>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</si>
  <si>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</si>
  <si>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</si>
  <si>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</si>
  <si>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</si>
  <si>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</si>
  <si>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</si>
  <si>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</si>
  <si>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</si>
  <si>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</si>
  <si>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</si>
  <si>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</si>
  <si>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</si>
  <si>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</si>
  <si>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</si>
  <si>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</si>
  <si>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</si>
  <si>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</si>
  <si>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</si>
  <si>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</si>
  <si>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</si>
  <si>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</si>
  <si>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</si>
  <si>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</si>
  <si>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</si>
  <si>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</si>
  <si>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</si>
  <si>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</si>
  <si>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</si>
  <si>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</si>
  <si>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</si>
  <si>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</si>
  <si>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</si>
  <si>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</si>
  <si>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</si>
  <si>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</si>
  <si>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</si>
  <si>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</si>
  <si>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</si>
  <si>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</si>
  <si>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</si>
  <si>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</si>
  <si>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</si>
  <si>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</si>
  <si>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</si>
  <si>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</si>
  <si>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</si>
  <si>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</si>
  <si>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</si>
  <si>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</si>
  <si>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</si>
  <si>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</si>
  <si>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</si>
  <si>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</si>
  <si>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</si>
  <si>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</si>
  <si>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</si>
  <si>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</si>
  <si>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</si>
  <si>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</si>
  <si>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</si>
  <si>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</si>
  <si>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</si>
  <si>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</si>
  <si>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</si>
  <si>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</si>
  <si>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</si>
  <si>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</si>
  <si>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</si>
  <si>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</si>
  <si>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</si>
  <si>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</si>
  <si>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</si>
  <si>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</si>
  <si>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</si>
  <si>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</si>
  <si>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</si>
  <si>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</si>
  <si>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</si>
  <si>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</si>
  <si>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</si>
  <si>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</si>
  <si>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</si>
  <si>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</si>
  <si>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</si>
  <si>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</si>
  <si>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</si>
  <si>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</si>
  <si>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</si>
  <si>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</si>
  <si>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</si>
  <si>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</si>
  <si>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</si>
  <si>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</si>
  <si>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</si>
  <si>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</si>
  <si>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</si>
  <si>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</si>
  <si>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</si>
  <si>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</si>
  <si>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</si>
  <si>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</si>
  <si>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</si>
  <si>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</si>
  <si>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</si>
  <si>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</si>
  <si>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</si>
  <si>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</si>
  <si>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</si>
  <si>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</si>
  <si>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</si>
  <si>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</si>
  <si>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</si>
  <si>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</si>
  <si>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</si>
  <si>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</si>
  <si>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</si>
  <si>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</si>
  <si>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</si>
  <si>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</si>
  <si>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</si>
  <si>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</si>
  <si>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</si>
  <si>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</si>
  <si>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</si>
  <si>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</si>
  <si>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</si>
  <si>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</si>
  <si>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</si>
  <si>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</si>
  <si>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</si>
  <si>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</si>
  <si>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</si>
  <si>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</si>
  <si>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</si>
  <si>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</si>
  <si>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</si>
  <si>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</si>
  <si>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</si>
  <si>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</si>
  <si>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</si>
  <si>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</si>
  <si>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</si>
  <si>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</si>
  <si>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</si>
  <si>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</si>
  <si>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</si>
  <si>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</si>
  <si>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</si>
  <si>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</si>
  <si>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</si>
  <si>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</si>
  <si>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</si>
  <si>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</si>
  <si>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</si>
  <si>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</si>
  <si>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</si>
  <si>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</si>
  <si>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</si>
  <si>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</si>
  <si>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</si>
  <si>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</si>
  <si>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</si>
  <si>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</si>
  <si>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</si>
  <si>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</si>
  <si>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</si>
  <si>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</si>
  <si>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</si>
  <si>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</si>
  <si>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</si>
  <si>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</si>
  <si>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</si>
  <si>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</si>
  <si>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</si>
  <si>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</si>
  <si>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</si>
  <si>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</si>
  <si>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</si>
  <si>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</si>
  <si>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</si>
  <si>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</si>
  <si>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</si>
  <si>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</si>
  <si>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</si>
  <si>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</si>
  <si>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</si>
  <si>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</si>
  <si>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</si>
  <si>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</si>
  <si>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</si>
  <si>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</si>
  <si>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</si>
  <si>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</si>
  <si>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</si>
  <si>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</si>
  <si>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</si>
  <si>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</si>
  <si>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</si>
  <si>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</si>
  <si>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</si>
  <si>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</si>
  <si>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</si>
  <si>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</si>
  <si>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</si>
  <si>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</si>
  <si>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</si>
  <si>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</si>
  <si>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</si>
  <si>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</si>
  <si>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</si>
  <si>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</si>
  <si>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</si>
  <si>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</si>
  <si>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</si>
  <si>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</si>
  <si>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</si>
  <si>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</si>
  <si>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</si>
  <si>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</si>
  <si>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</si>
  <si>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</si>
  <si>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</si>
  <si>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</si>
  <si>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</si>
  <si>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</si>
  <si>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</si>
  <si>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</si>
  <si>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</si>
  <si>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</si>
  <si>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</si>
  <si>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</si>
  <si>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</si>
  <si>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</si>
  <si>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</si>
  <si>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</si>
  <si>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</si>
  <si>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</si>
  <si>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</si>
  <si>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</si>
  <si>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</si>
  <si>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</si>
  <si>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</si>
  <si>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</si>
  <si>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</si>
  <si>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</si>
  <si>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</si>
  <si>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</si>
  <si>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</si>
  <si>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</si>
  <si>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</si>
  <si>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</si>
  <si>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</si>
  <si>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</si>
  <si>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</si>
  <si>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</si>
  <si>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</si>
  <si>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</si>
  <si>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</si>
  <si>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</si>
  <si>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</si>
  <si>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</si>
  <si>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</si>
  <si>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</si>
  <si>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</si>
  <si>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</si>
  <si>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</si>
  <si>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</si>
  <si>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</si>
  <si>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</si>
  <si>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</si>
  <si>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</si>
  <si>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</si>
  <si>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</si>
  <si>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</si>
  <si>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</si>
  <si>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</si>
  <si>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</si>
  <si>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</si>
  <si>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</si>
  <si>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</si>
  <si>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</si>
  <si>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</si>
  <si>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</si>
  <si>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</si>
  <si>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</si>
  <si>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</si>
  <si>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</si>
  <si>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</si>
  <si>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</si>
  <si>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</si>
  <si>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</si>
  <si>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</si>
  <si>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</si>
  <si>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</si>
  <si>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</si>
  <si>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</si>
  <si>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</si>
  <si>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</si>
  <si>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</si>
  <si>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</si>
  <si>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</si>
  <si>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</si>
  <si>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</si>
  <si>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</si>
  <si>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</si>
  <si>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</si>
  <si>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</si>
  <si>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</si>
  <si>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</si>
  <si>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</si>
  <si>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</si>
  <si>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</si>
  <si>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</si>
  <si>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</si>
  <si>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</si>
  <si>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</si>
  <si>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</si>
  <si>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</si>
  <si>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</si>
  <si>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</si>
  <si>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</si>
  <si>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</si>
  <si>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</si>
  <si>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</si>
  <si>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</si>
  <si>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</si>
  <si>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</si>
  <si>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</si>
  <si>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</si>
  <si>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</si>
  <si>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</si>
  <si>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</si>
  <si>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</si>
  <si>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</si>
  <si>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</si>
  <si>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</si>
  <si>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</si>
  <si>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</si>
  <si>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</si>
  <si>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</si>
  <si>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</si>
  <si>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</si>
  <si>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</si>
  <si>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</si>
  <si>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</si>
  <si>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</si>
  <si>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</si>
  <si>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</si>
  <si>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</si>
  <si>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</si>
  <si>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</si>
  <si>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</si>
  <si>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</si>
  <si>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</si>
  <si>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</si>
  <si>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</si>
  <si>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</si>
  <si>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</si>
  <si>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</si>
  <si>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</si>
  <si>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</si>
  <si>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</si>
  <si>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</si>
  <si>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</si>
  <si>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</si>
  <si>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</si>
  <si>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</si>
  <si>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</si>
  <si>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</si>
  <si>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</si>
  <si>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</si>
  <si>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</si>
  <si>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</si>
  <si>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</si>
  <si>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</si>
  <si>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</si>
  <si>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</si>
  <si>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</si>
  <si>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</si>
  <si>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</si>
  <si>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</si>
  <si>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</si>
  <si>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</si>
  <si>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</si>
  <si>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</si>
  <si>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</si>
  <si>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</si>
  <si>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</si>
  <si>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</si>
  <si>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</si>
  <si>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</si>
  <si>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</si>
  <si>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</si>
  <si>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</si>
  <si>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</si>
  <si>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</si>
  <si>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</si>
  <si>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</si>
  <si>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</si>
  <si>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</si>
  <si>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</si>
  <si>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</si>
  <si>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</si>
  <si>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</si>
  <si>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</si>
  <si>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</si>
  <si>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</si>
  <si>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</si>
  <si>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</si>
  <si>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</si>
  <si>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</si>
  <si>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</si>
  <si>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</si>
  <si>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</si>
  <si>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</si>
  <si>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</si>
  <si>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</si>
  <si>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</si>
  <si>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</si>
  <si>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</si>
  <si>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</si>
  <si>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</si>
  <si>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</si>
  <si>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</si>
  <si>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</si>
  <si>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</si>
  <si>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</si>
  <si>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</si>
  <si>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</si>
  <si>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</si>
  <si>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</si>
  <si>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</si>
  <si>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</si>
  <si>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</si>
  <si>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</si>
  <si>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</si>
  <si>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</si>
  <si>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</si>
  <si>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</si>
  <si>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</si>
  <si>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</si>
  <si>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</si>
  <si>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</si>
  <si>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</si>
  <si>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</si>
  <si>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</si>
  <si>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</si>
  <si>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</si>
  <si>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</si>
  <si>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</si>
  <si>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</si>
  <si>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</si>
  <si>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</si>
  <si>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</si>
  <si>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</si>
  <si>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</si>
  <si>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</si>
  <si>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</si>
  <si>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</si>
  <si>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</si>
  <si>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</si>
  <si>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</si>
  <si>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</si>
  <si>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</si>
  <si>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</si>
  <si>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</si>
  <si>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</si>
  <si>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</si>
  <si>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</si>
  <si>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</si>
  <si>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</si>
  <si>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</si>
  <si>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</si>
  <si>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</si>
  <si>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</si>
  <si>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</si>
  <si>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</si>
  <si>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</si>
  <si>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</si>
  <si>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</si>
  <si>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</si>
  <si>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</si>
  <si>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</si>
  <si>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</si>
  <si>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</si>
  <si>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</si>
  <si>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</si>
  <si>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</si>
  <si>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</si>
  <si>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</si>
  <si>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</si>
  <si>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</si>
  <si>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</si>
  <si>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</si>
  <si>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</si>
  <si>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</si>
  <si>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</si>
  <si>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</si>
  <si>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</si>
  <si>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</si>
  <si>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</si>
  <si>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</si>
  <si>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</si>
  <si>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</si>
  <si>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</si>
  <si>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</si>
  <si>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</si>
  <si>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</si>
  <si>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</si>
  <si>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</si>
  <si>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</si>
  <si>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</si>
  <si>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</si>
  <si>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</si>
  <si>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</si>
  <si>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</si>
  <si>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</si>
  <si>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</si>
  <si>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</si>
  <si>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</si>
  <si>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</si>
  <si>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</si>
  <si>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</si>
  <si>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</si>
  <si>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</si>
  <si>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</si>
  <si>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</si>
  <si>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</si>
  <si>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</si>
  <si>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</si>
  <si>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</si>
  <si>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</si>
  <si>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</si>
  <si>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</si>
  <si>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</si>
  <si>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</si>
  <si>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</si>
  <si>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</si>
  <si>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</si>
  <si>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</si>
  <si>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</si>
  <si>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</si>
  <si>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</si>
  <si>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</si>
  <si>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</si>
  <si>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</si>
  <si>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</si>
  <si>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</si>
  <si>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</si>
  <si>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</si>
  <si>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</si>
  <si>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</si>
  <si>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</si>
  <si>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</si>
  <si>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</si>
  <si>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</si>
  <si>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</si>
  <si>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</si>
  <si>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</si>
  <si>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</si>
  <si>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</si>
  <si>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</si>
  <si>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</si>
  <si>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</si>
  <si>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</si>
  <si>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</si>
  <si>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</si>
  <si>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</si>
  <si>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</si>
  <si>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</si>
  <si>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</si>
  <si>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</si>
  <si>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</si>
  <si>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</si>
  <si>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</si>
  <si>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</si>
  <si>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</si>
  <si>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</si>
  <si>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</si>
  <si>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</si>
  <si>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</si>
  <si>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</si>
  <si>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</si>
  <si>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</si>
  <si>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</si>
  <si>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</si>
  <si>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</si>
  <si>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</si>
  <si>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</si>
  <si>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</si>
  <si>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</si>
  <si>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</si>
  <si>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</si>
  <si>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</si>
  <si>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</si>
  <si>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</si>
  <si>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</si>
  <si>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</si>
  <si>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</si>
  <si>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</si>
  <si>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</si>
  <si>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</si>
  <si>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</si>
  <si>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</si>
  <si>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</si>
  <si>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</si>
  <si>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</si>
  <si>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</si>
  <si>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</si>
  <si>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</si>
  <si>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</si>
  <si>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</si>
  <si>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</si>
  <si>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</si>
  <si>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</si>
  <si>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</si>
  <si>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</si>
  <si>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</si>
  <si>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</si>
  <si>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</si>
  <si>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</si>
  <si>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</si>
  <si>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</si>
  <si>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</si>
  <si>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</si>
  <si>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</si>
  <si>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</si>
  <si>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</si>
  <si>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</si>
  <si>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</si>
  <si>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</si>
  <si>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</si>
  <si>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</si>
  <si>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</si>
  <si>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</si>
  <si>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</si>
  <si>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</si>
  <si>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</si>
  <si>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</si>
  <si>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</si>
  <si>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</si>
  <si>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</si>
  <si>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</si>
  <si>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</si>
  <si>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</si>
  <si>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</si>
  <si>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</si>
  <si>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</si>
  <si>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</si>
  <si>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</si>
  <si>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</si>
  <si>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</si>
  <si>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</si>
  <si>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</si>
  <si>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</si>
  <si>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</si>
  <si>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</si>
  <si>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</si>
  <si>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</si>
  <si>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</si>
  <si>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</si>
  <si>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</si>
  <si>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</si>
  <si>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</si>
  <si>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</si>
  <si>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</si>
  <si>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</si>
  <si>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</si>
  <si>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</si>
  <si>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</si>
  <si>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</si>
  <si>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</si>
  <si>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</si>
  <si>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</si>
  <si>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</si>
  <si>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</si>
  <si>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</si>
  <si>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</si>
  <si>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</si>
  <si>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</si>
  <si>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</si>
  <si>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</si>
  <si>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</si>
  <si>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</si>
  <si>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</si>
  <si>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</si>
  <si>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</si>
  <si>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</si>
  <si>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</si>
  <si>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</si>
  <si>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</si>
  <si>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</si>
  <si>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</si>
  <si>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</si>
  <si>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</si>
  <si>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</si>
  <si>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</si>
  <si>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</si>
  <si>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</si>
  <si>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</si>
  <si>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</si>
  <si>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</si>
  <si>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</si>
  <si>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</si>
  <si>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</si>
  <si>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</si>
  <si>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</si>
  <si>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</si>
  <si>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</si>
  <si>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</si>
  <si>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</si>
  <si>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</si>
  <si>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</si>
  <si>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</si>
  <si>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</si>
  <si>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</si>
  <si>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</si>
  <si>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</si>
  <si>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</si>
  <si>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</si>
  <si>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</si>
  <si>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</si>
  <si>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</si>
  <si>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</si>
  <si>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</si>
  <si>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</si>
  <si>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</si>
  <si>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</si>
  <si>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</si>
  <si>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</si>
  <si>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</si>
  <si>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</si>
  <si>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</si>
  <si>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</si>
  <si>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</si>
  <si>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</si>
  <si>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</si>
  <si>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</si>
  <si>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</si>
  <si>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</si>
  <si>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</si>
  <si>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</si>
  <si>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</si>
  <si>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</si>
  <si>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</si>
  <si>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</si>
  <si>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</si>
  <si>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</si>
  <si>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</si>
  <si>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</si>
  <si>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</si>
  <si>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</si>
  <si>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</si>
  <si>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</si>
  <si>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</si>
  <si>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</si>
  <si>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</si>
  <si>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</si>
  <si>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</si>
  <si>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</si>
  <si>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</si>
  <si>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</si>
  <si>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</si>
  <si>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</si>
  <si>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</si>
  <si>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</si>
  <si>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</si>
  <si>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</si>
  <si>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</si>
  <si>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</si>
  <si>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</si>
  <si>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</si>
  <si>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</si>
  <si>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</si>
  <si>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</si>
  <si>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</si>
  <si>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</si>
  <si>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</si>
  <si>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</si>
  <si>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</si>
  <si>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</si>
  <si>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</si>
  <si>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</si>
  <si>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</si>
  <si>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</si>
  <si>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</si>
  <si>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</si>
  <si>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</si>
  <si>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</si>
  <si>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</si>
  <si>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</si>
  <si>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</si>
  <si>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</si>
  <si>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</si>
  <si>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</si>
  <si>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</si>
  <si>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</si>
  <si>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</si>
  <si>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</si>
  <si>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</si>
  <si>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</si>
  <si>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</si>
  <si>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</si>
  <si>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</si>
  <si>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</si>
  <si>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</si>
  <si>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</si>
  <si>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</si>
  <si>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</si>
  <si>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</si>
  <si>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</si>
  <si>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</si>
  <si>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</si>
  <si>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</si>
  <si>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</si>
  <si>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</si>
  <si>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</si>
  <si>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</si>
  <si>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</si>
  <si>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</si>
  <si>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</si>
  <si>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</si>
  <si>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</si>
  <si>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</si>
  <si>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</si>
  <si>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</si>
  <si>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</si>
  <si>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</si>
  <si>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</si>
  <si>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</si>
  <si>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</si>
  <si>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</si>
  <si>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</si>
  <si>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</si>
  <si>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</si>
  <si>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</si>
  <si>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</si>
  <si>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</si>
  <si>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</si>
  <si>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</si>
  <si>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</si>
  <si>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</si>
  <si>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</si>
  <si>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</si>
  <si>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</si>
  <si>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</si>
  <si>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</si>
  <si>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</si>
  <si>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</si>
  <si>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</si>
  <si>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</si>
  <si>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</si>
  <si>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</si>
  <si>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</si>
  <si>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</si>
  <si>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</si>
  <si>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</si>
  <si>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</si>
  <si>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</si>
  <si>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</si>
  <si>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</si>
  <si>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</si>
  <si>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</si>
  <si>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</si>
  <si>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</si>
  <si>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</si>
  <si>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</si>
  <si>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</si>
  <si>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</si>
  <si>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</si>
  <si>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</si>
  <si>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</si>
  <si>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</si>
  <si>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</si>
  <si>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</si>
  <si>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</si>
  <si>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</si>
  <si>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</si>
  <si>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</si>
  <si>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</si>
  <si>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</si>
  <si>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</si>
  <si>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</si>
  <si>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</si>
  <si>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</si>
  <si>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</si>
  <si>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</si>
  <si>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</si>
  <si>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</si>
  <si>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</si>
  <si>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</si>
  <si>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</si>
  <si>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</si>
  <si>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</si>
  <si>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</si>
  <si>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</si>
  <si>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</si>
  <si>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</si>
  <si>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</si>
  <si>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</si>
  <si>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</si>
  <si>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</si>
  <si>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</si>
  <si>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</si>
  <si>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</si>
  <si>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</si>
  <si>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</si>
  <si>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</si>
  <si>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</si>
  <si>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</si>
  <si>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</si>
  <si>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</si>
  <si>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</si>
  <si>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</si>
  <si>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</si>
  <si>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</si>
  <si>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</si>
  <si>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</si>
  <si>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</si>
  <si>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</si>
  <si>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</si>
  <si>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</si>
  <si>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</si>
  <si>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</si>
  <si>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</si>
  <si>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</si>
  <si>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</si>
  <si>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</si>
  <si>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</si>
  <si>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</si>
  <si>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</si>
  <si>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</si>
  <si>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</si>
  <si>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</si>
  <si>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</si>
  <si>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</si>
  <si>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</si>
  <si>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</si>
  <si>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</si>
  <si>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</si>
  <si>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</si>
  <si>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</si>
  <si>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</si>
  <si>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</si>
  <si>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</si>
  <si>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</si>
  <si>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</si>
  <si>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</si>
  <si>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</si>
  <si>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</si>
  <si>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</si>
  <si>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</si>
  <si>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</si>
  <si>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</si>
  <si>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</si>
  <si>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</si>
  <si>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</si>
  <si>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</si>
  <si>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</si>
  <si>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</si>
  <si>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</si>
  <si>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</si>
  <si>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</si>
  <si>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</si>
  <si>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</si>
  <si>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</si>
  <si>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</si>
  <si>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</si>
  <si>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</si>
  <si>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</si>
  <si>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</si>
  <si>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</si>
  <si>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</si>
  <si>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</si>
  <si>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</si>
  <si>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</si>
  <si>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</si>
  <si>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</si>
  <si>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</si>
  <si>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</si>
  <si>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</si>
  <si>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</si>
  <si>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</si>
  <si>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</si>
  <si>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</si>
  <si>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</si>
  <si>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</si>
  <si>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</si>
  <si>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</si>
  <si>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</si>
  <si>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</si>
  <si>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</si>
  <si>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</si>
  <si>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</si>
  <si>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</si>
  <si>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</si>
  <si>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</si>
  <si>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</si>
  <si>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</si>
  <si>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</si>
  <si>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</si>
  <si>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</si>
  <si>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</si>
  <si>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</si>
  <si>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</si>
  <si>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</si>
  <si>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</si>
  <si>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</si>
  <si>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</si>
  <si>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</si>
  <si>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</si>
  <si>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</si>
  <si>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</si>
  <si>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</si>
  <si>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</si>
  <si>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</si>
  <si>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</si>
  <si>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</si>
  <si>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</si>
  <si>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</si>
  <si>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</si>
  <si>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</si>
  <si>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</si>
  <si>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</si>
  <si>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</si>
  <si>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</si>
  <si>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</si>
  <si>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</si>
  <si>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</si>
  <si>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</si>
  <si>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</si>
  <si>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</si>
  <si>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</si>
  <si>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</si>
  <si>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</si>
  <si>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</si>
  <si>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</si>
  <si>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</si>
  <si>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</si>
  <si>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</si>
  <si>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</si>
  <si>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</si>
  <si>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</si>
  <si>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</si>
  <si>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</si>
  <si>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</si>
  <si>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</si>
  <si>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</si>
  <si>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</si>
  <si>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</si>
  <si>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</si>
  <si>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</si>
  <si>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</si>
  <si>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</si>
  <si>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</si>
  <si>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</si>
  <si>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</si>
  <si>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</si>
  <si>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</si>
  <si>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</si>
  <si>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</si>
  <si>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</si>
  <si>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</si>
  <si>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</si>
  <si>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</si>
  <si>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</si>
  <si>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</si>
  <si>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</si>
  <si>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</si>
  <si>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</si>
  <si>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</si>
  <si>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</si>
  <si>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</si>
  <si>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</si>
  <si>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</si>
  <si>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</si>
  <si>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</si>
  <si>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</si>
  <si>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</si>
  <si>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</si>
  <si>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</si>
  <si>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</si>
  <si>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</si>
  <si>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</si>
  <si>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</si>
  <si>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</si>
  <si>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</si>
  <si>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</si>
  <si>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</si>
  <si>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</si>
  <si>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</si>
  <si>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</si>
  <si>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</si>
  <si>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</si>
  <si>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</si>
  <si>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</si>
  <si>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</si>
  <si>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</si>
  <si>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</si>
  <si>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</si>
  <si>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</si>
  <si>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</si>
  <si>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</si>
  <si>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</si>
  <si>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</si>
  <si>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</si>
  <si>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</si>
  <si>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</si>
  <si>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</si>
  <si>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</si>
  <si>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</si>
  <si>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</si>
  <si>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</si>
  <si>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</si>
  <si>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</si>
  <si>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</si>
  <si>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</si>
  <si>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</si>
  <si>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</si>
  <si>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</si>
  <si>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</si>
  <si>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</si>
  <si>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</si>
  <si>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</si>
  <si>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</si>
  <si>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</si>
  <si>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</si>
  <si>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</si>
  <si>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</si>
  <si>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</si>
  <si>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</si>
  <si>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</si>
  <si>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</si>
  <si>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</si>
  <si>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</si>
  <si>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</si>
  <si>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</si>
  <si>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</si>
  <si>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</si>
  <si>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</si>
  <si>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</si>
  <si>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</si>
  <si>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</si>
  <si>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</si>
  <si>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</si>
  <si>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</si>
  <si>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</si>
  <si>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</si>
  <si>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</si>
  <si>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</si>
  <si>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</si>
  <si>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</si>
  <si>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</si>
  <si>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</si>
  <si>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</si>
  <si>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</si>
  <si>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</si>
  <si>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</si>
  <si>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</si>
  <si>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</si>
  <si>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</si>
  <si>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</si>
  <si>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</si>
  <si>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</si>
  <si>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</si>
  <si>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</si>
  <si>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</si>
  <si>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</si>
  <si>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</si>
  <si>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</si>
  <si>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</si>
  <si>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</si>
  <si>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</si>
  <si>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</si>
  <si>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</si>
  <si>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</si>
  <si>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</si>
  <si>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</si>
  <si>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</si>
  <si>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</si>
  <si>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</si>
  <si>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</si>
  <si>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</si>
  <si>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</si>
  <si>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</si>
  <si>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</si>
  <si>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</si>
  <si>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</si>
  <si>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</si>
  <si>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</si>
  <si>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</si>
  <si>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</si>
  <si>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</si>
  <si>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</si>
  <si>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</si>
  <si>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</si>
  <si>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</si>
  <si>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</si>
  <si>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</si>
  <si>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</si>
  <si>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</si>
  <si>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</si>
  <si>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</si>
  <si>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</si>
  <si>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</si>
  <si>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</si>
  <si>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</si>
  <si>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</si>
  <si>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</si>
  <si>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</si>
  <si>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</si>
  <si>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</si>
  <si>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</si>
  <si>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</si>
  <si>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</si>
  <si>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</si>
  <si>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</si>
  <si>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</si>
  <si>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</si>
  <si>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</si>
  <si>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</si>
  <si>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</si>
  <si>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</si>
  <si>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</si>
  <si>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</si>
  <si>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</si>
  <si>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</si>
  <si>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</si>
  <si>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</si>
  <si>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</si>
  <si>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</si>
  <si>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</si>
  <si>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</si>
  <si>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</si>
  <si>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</si>
  <si>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</si>
  <si>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</si>
  <si>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</si>
  <si>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</si>
  <si>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</si>
  <si>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</si>
  <si>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</si>
  <si>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</si>
  <si>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</si>
  <si>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</si>
  <si>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</si>
  <si>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</si>
  <si>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</si>
  <si>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</si>
  <si>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</si>
  <si>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</si>
  <si>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</si>
  <si>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</si>
  <si>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</si>
  <si>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</si>
  <si>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</si>
  <si>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</si>
  <si>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</si>
  <si>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</si>
  <si>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</si>
  <si>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</si>
  <si>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</si>
  <si>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</si>
  <si>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</si>
  <si>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</si>
  <si>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</si>
  <si>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</si>
  <si>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</si>
  <si>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</si>
  <si>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</si>
  <si>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</si>
  <si>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</si>
  <si>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</si>
  <si>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</si>
  <si>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</si>
  <si>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</si>
  <si>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</si>
  <si>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</si>
  <si>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</si>
  <si>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</si>
  <si>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</si>
  <si>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</si>
  <si>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</si>
  <si>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</si>
  <si>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</si>
  <si>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</si>
  <si>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</si>
  <si>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</si>
  <si>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</si>
  <si>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</si>
  <si>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</si>
  <si>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</si>
  <si>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</si>
  <si>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</si>
  <si>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</si>
  <si>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</si>
  <si>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</si>
  <si>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</si>
  <si>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</si>
  <si>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</si>
  <si>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</si>
  <si>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</si>
  <si>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</si>
  <si>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</si>
  <si>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</si>
  <si>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</si>
  <si>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</si>
  <si>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</si>
  <si>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</si>
  <si>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</si>
  <si>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</si>
  <si>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</si>
  <si>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</si>
  <si>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</si>
  <si>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</si>
  <si>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</si>
  <si>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</si>
  <si>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</si>
  <si>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</si>
  <si>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</si>
  <si>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</si>
  <si>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</si>
  <si>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</si>
  <si>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</si>
  <si>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</si>
  <si>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</si>
  <si>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</si>
  <si>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</si>
  <si>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</si>
  <si>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</si>
  <si>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</si>
  <si>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</si>
  <si>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</si>
  <si>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</si>
  <si>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</si>
  <si>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</si>
  <si>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</si>
  <si>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</si>
  <si>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</si>
  <si>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</si>
  <si>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</si>
  <si>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</si>
  <si>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</si>
  <si>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</si>
  <si>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</si>
  <si>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</si>
  <si>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</si>
  <si>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</si>
  <si>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</si>
  <si>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</si>
  <si>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</si>
  <si>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</si>
  <si>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</si>
  <si>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</si>
  <si>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</si>
  <si>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</si>
  <si>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</si>
  <si>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</si>
  <si>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</si>
  <si>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</si>
  <si>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</si>
  <si>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</si>
  <si>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</si>
  <si>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</si>
  <si>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</si>
  <si>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</si>
  <si>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</si>
  <si>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</si>
  <si>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</si>
  <si>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</si>
  <si>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</si>
  <si>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</si>
  <si>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</si>
  <si>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</si>
  <si>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</si>
  <si>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</si>
  <si>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</si>
  <si>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</si>
  <si>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</si>
  <si>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</si>
  <si>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</si>
  <si>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</si>
  <si>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</si>
  <si>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</si>
  <si>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</si>
  <si>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</si>
  <si>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</si>
  <si>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</si>
  <si>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</si>
  <si>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</si>
  <si>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</si>
  <si>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</si>
  <si>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</si>
  <si>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</si>
  <si>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</si>
  <si>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</si>
  <si>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</si>
  <si>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</si>
  <si>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</si>
  <si>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</si>
  <si>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</si>
  <si>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</si>
  <si>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</si>
  <si>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</si>
  <si>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</si>
  <si>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</si>
  <si>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</si>
  <si>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</si>
  <si>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</si>
  <si>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</si>
  <si>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</si>
  <si>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</si>
  <si>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</si>
  <si>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</si>
  <si>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</si>
  <si>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</si>
  <si>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</si>
  <si>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</si>
  <si>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</si>
  <si>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</si>
  <si>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</si>
  <si>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</si>
  <si>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</si>
  <si>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</si>
  <si>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</si>
  <si>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</si>
  <si>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</si>
  <si>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</si>
  <si>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</si>
  <si>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</si>
  <si>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</si>
  <si>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</si>
  <si>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</si>
  <si>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</si>
  <si>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</si>
  <si>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</si>
  <si>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</si>
  <si>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</si>
  <si>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</si>
  <si>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</si>
  <si>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</si>
  <si>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</si>
  <si>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</si>
  <si>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</si>
  <si>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</si>
  <si>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</si>
  <si>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</si>
  <si>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</si>
  <si>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</si>
  <si>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</si>
  <si>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</si>
  <si>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</si>
  <si>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</si>
  <si>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</si>
  <si>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</si>
  <si>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</si>
  <si>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</si>
  <si>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</si>
  <si>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</si>
  <si>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</si>
  <si>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</si>
  <si>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</si>
  <si>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</si>
  <si>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</si>
  <si>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</si>
  <si>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</si>
  <si>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</si>
  <si>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</si>
  <si>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</si>
  <si>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</si>
  <si>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</si>
  <si>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</si>
  <si>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</si>
  <si>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</si>
  <si>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</si>
  <si>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</si>
  <si>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</si>
  <si>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</si>
  <si>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</si>
  <si>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</si>
  <si>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</si>
  <si>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</si>
  <si>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</si>
  <si>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</si>
  <si>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</si>
  <si>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</si>
  <si>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</si>
  <si>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</si>
  <si>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</si>
  <si>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</si>
  <si>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</si>
  <si>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</si>
  <si>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</si>
  <si>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</si>
  <si>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</si>
  <si>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</si>
  <si>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</si>
  <si>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</si>
  <si>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</si>
  <si>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</si>
  <si>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</si>
  <si>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</si>
  <si>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</si>
  <si>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</si>
  <si>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</si>
  <si>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</si>
  <si>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</si>
  <si>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</si>
  <si>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</si>
  <si>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</si>
  <si>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</si>
  <si>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</si>
  <si>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</si>
  <si>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</si>
  <si>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</si>
  <si>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</si>
  <si>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</si>
  <si>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</si>
  <si>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</si>
  <si>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</si>
  <si>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</si>
  <si>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</si>
  <si>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</si>
  <si>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</si>
  <si>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</si>
  <si>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</si>
  <si>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</si>
  <si>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</si>
  <si>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</si>
  <si>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</si>
  <si>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</si>
  <si>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</si>
  <si>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</si>
  <si>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</si>
  <si>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</si>
  <si>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</si>
  <si>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</si>
  <si>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</si>
  <si>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</si>
  <si>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</si>
  <si>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</si>
  <si>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</si>
  <si>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</si>
  <si>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</si>
  <si>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</si>
  <si>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</si>
  <si>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</si>
  <si>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</si>
  <si>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</si>
  <si>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</si>
  <si>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</si>
  <si>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</si>
  <si>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</si>
  <si>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</si>
  <si>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</si>
  <si>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</si>
  <si>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</si>
  <si>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</si>
  <si>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</si>
  <si>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</si>
  <si>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</si>
  <si>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</si>
  <si>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</si>
  <si>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</si>
  <si>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</si>
  <si>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</si>
  <si>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</si>
  <si>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</si>
  <si>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</si>
  <si>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</si>
  <si>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</si>
  <si>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</si>
  <si>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</si>
  <si>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</si>
  <si>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</si>
  <si>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</si>
  <si>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</si>
  <si>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</si>
  <si>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</si>
  <si>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</si>
  <si>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</si>
  <si>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</si>
  <si>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</si>
  <si>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</si>
  <si>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</si>
  <si>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</si>
  <si>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</si>
  <si>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</si>
  <si>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</si>
  <si>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</si>
  <si>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</si>
  <si>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</si>
  <si>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</si>
  <si>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</si>
  <si>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</si>
  <si>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</si>
  <si>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</si>
  <si>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</si>
  <si>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</si>
  <si>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</si>
  <si>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</si>
  <si>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</si>
  <si>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</si>
  <si>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</si>
  <si>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</si>
  <si>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</si>
  <si>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</si>
  <si>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</si>
  <si>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</si>
  <si>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</si>
  <si>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</si>
  <si>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</si>
  <si>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</si>
  <si>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</si>
  <si>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</si>
  <si>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</si>
  <si>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</si>
  <si>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</si>
  <si>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</si>
  <si>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</si>
  <si>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</si>
  <si>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</si>
  <si>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</si>
  <si>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</si>
  <si>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</si>
  <si>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</si>
  <si>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</si>
  <si>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</si>
  <si>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</si>
  <si>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</si>
  <si>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</si>
  <si>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</si>
  <si>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</si>
  <si>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</si>
  <si>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</si>
  <si>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</si>
  <si>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</si>
  <si>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</si>
  <si>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</si>
  <si>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</si>
  <si>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</si>
  <si>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</si>
  <si>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</si>
  <si>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</si>
  <si>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</si>
  <si>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</si>
  <si>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</si>
  <si>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</si>
  <si>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</si>
  <si>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</si>
  <si>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</si>
  <si>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</si>
  <si>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</si>
  <si>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</si>
  <si>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</si>
  <si>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</si>
  <si>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</si>
  <si>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</si>
  <si>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</si>
  <si>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</si>
  <si>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</si>
  <si>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</si>
  <si>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</si>
  <si>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</si>
  <si>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</si>
  <si>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</si>
  <si>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</si>
  <si>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</si>
  <si>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</si>
  <si>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</si>
  <si>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</si>
  <si>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</si>
  <si>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</si>
  <si>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</si>
  <si>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</si>
  <si>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</si>
  <si>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</si>
  <si>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</si>
  <si>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</si>
  <si>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</si>
  <si>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</si>
  <si>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</si>
  <si>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</si>
  <si>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</si>
  <si>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</si>
  <si>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</si>
  <si>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</si>
  <si>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</si>
  <si>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</si>
  <si>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</si>
  <si>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</si>
  <si>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</si>
  <si>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</si>
  <si>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</si>
  <si>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</si>
  <si>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</si>
  <si>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</si>
  <si>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</si>
  <si>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</si>
  <si>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</si>
  <si>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</si>
  <si>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</si>
  <si>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</si>
  <si>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</si>
  <si>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</si>
  <si>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</si>
  <si>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</si>
  <si>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</si>
  <si>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</si>
  <si>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</si>
  <si>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</si>
  <si>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</si>
  <si>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</si>
  <si>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</si>
  <si>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</si>
  <si>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</si>
  <si>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</si>
  <si>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</si>
  <si>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</si>
  <si>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</si>
  <si>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</si>
  <si>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</si>
  <si>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</si>
  <si>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</si>
  <si>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</si>
  <si>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</si>
  <si>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</si>
  <si>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</si>
  <si>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</si>
  <si>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</si>
  <si>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</si>
  <si>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</si>
  <si>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</si>
  <si>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</si>
  <si>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</si>
  <si>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</si>
  <si>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</si>
  <si>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</si>
  <si>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</si>
  <si>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</si>
  <si>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</si>
  <si>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</si>
  <si>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</si>
  <si>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</si>
  <si>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</si>
  <si>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</si>
  <si>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</si>
  <si>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</si>
  <si>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</si>
  <si>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</si>
  <si>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</si>
  <si>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</si>
  <si>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</si>
  <si>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</si>
  <si>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</si>
  <si>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</si>
  <si>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</si>
  <si>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</si>
  <si>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</si>
  <si>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</si>
  <si>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</si>
  <si>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</si>
  <si>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</si>
  <si>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</si>
  <si>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</si>
  <si>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</si>
  <si>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</si>
  <si>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</si>
  <si>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</si>
  <si>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</si>
  <si>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</si>
  <si>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</si>
  <si>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</si>
  <si>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</si>
  <si>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</si>
  <si>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</si>
  <si>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</si>
  <si>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</si>
  <si>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</si>
  <si>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</si>
  <si>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</si>
  <si>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</si>
  <si>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</si>
  <si>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</si>
  <si>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</si>
  <si>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</si>
  <si>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</si>
  <si>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</si>
  <si>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</si>
  <si>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</si>
  <si>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</si>
  <si>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</si>
  <si>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</si>
  <si>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</si>
  <si>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</si>
  <si>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</si>
  <si>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</si>
  <si>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</si>
  <si>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</si>
  <si>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</si>
  <si>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</si>
  <si>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</si>
  <si>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</si>
  <si>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</si>
  <si>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</si>
  <si>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</si>
  <si>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</si>
  <si>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</si>
  <si>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</si>
  <si>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</si>
  <si>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</si>
  <si>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</si>
  <si>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</si>
  <si>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</si>
  <si>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</si>
  <si>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</si>
  <si>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</si>
  <si>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</si>
  <si>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</si>
  <si>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</si>
  <si>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</si>
  <si>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</si>
  <si>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</si>
  <si>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</si>
  <si>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</si>
  <si>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</si>
  <si>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</si>
  <si>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</si>
  <si>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</si>
  <si>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</si>
  <si>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</si>
  <si>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</si>
  <si>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</si>
  <si>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</si>
  <si>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</si>
  <si>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</si>
  <si>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</si>
  <si>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</si>
  <si>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</si>
  <si>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</si>
  <si>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</si>
  <si>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</si>
  <si>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</si>
  <si>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</si>
  <si>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</si>
  <si>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</si>
  <si>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</si>
  <si>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</si>
  <si>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</si>
  <si>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</si>
  <si>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</si>
  <si>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</si>
  <si>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</si>
  <si>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</si>
  <si>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</si>
  <si>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</si>
  <si>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</si>
  <si>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</si>
  <si>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</si>
  <si>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</si>
  <si>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</si>
  <si>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</si>
  <si>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</si>
  <si>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</si>
  <si>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</si>
  <si>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</si>
  <si>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</si>
  <si>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</si>
  <si>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</si>
  <si>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</si>
  <si>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</si>
  <si>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</si>
  <si>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</si>
  <si>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</si>
  <si>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</si>
  <si>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</si>
  <si>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</si>
  <si>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</si>
  <si>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</si>
  <si>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</si>
  <si>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</si>
  <si>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</si>
  <si>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</si>
  <si>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</si>
  <si>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</si>
  <si>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</si>
  <si>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</si>
  <si>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</si>
  <si>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</si>
  <si>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</si>
  <si>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</si>
  <si>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</si>
  <si>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</si>
  <si>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</si>
  <si>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</si>
  <si>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</si>
  <si>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</si>
  <si>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</si>
  <si>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</si>
  <si>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</si>
  <si>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</si>
  <si>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</si>
  <si>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</si>
  <si>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</si>
  <si>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</si>
  <si>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</si>
  <si>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</si>
  <si>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</si>
  <si>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</si>
  <si>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</si>
  <si>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</si>
  <si>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</si>
  <si>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</si>
  <si>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</si>
  <si>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</si>
  <si>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</si>
  <si>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</si>
  <si>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</si>
  <si>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</si>
  <si>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</si>
  <si>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</si>
  <si>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</si>
  <si>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</si>
  <si>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</si>
  <si>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</si>
  <si>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</si>
  <si>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</si>
  <si>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</si>
  <si>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</si>
  <si>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</si>
  <si>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</si>
  <si>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</si>
  <si>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</si>
  <si>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</si>
  <si>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</si>
  <si>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</si>
  <si>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</si>
  <si>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</si>
  <si>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</si>
  <si>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</si>
  <si>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</si>
  <si>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</si>
  <si>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</si>
  <si>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</si>
  <si>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</si>
  <si>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</si>
  <si>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</si>
  <si>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</si>
  <si>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</si>
  <si>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</si>
  <si>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</si>
  <si>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</si>
  <si>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</si>
  <si>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</si>
  <si>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</si>
  <si>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</si>
  <si>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</si>
  <si>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</si>
  <si>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</si>
  <si>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</si>
  <si>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</si>
  <si>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</si>
  <si>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</si>
  <si>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</si>
  <si>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</si>
  <si>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</si>
  <si>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</si>
  <si>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</si>
  <si>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</si>
  <si>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</si>
  <si>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</si>
  <si>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</si>
  <si>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</si>
  <si>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</si>
  <si>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</si>
  <si>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</si>
  <si>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</si>
  <si>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</si>
  <si>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</si>
  <si>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</si>
  <si>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</si>
  <si>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</si>
  <si>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</si>
  <si>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</si>
  <si>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</si>
  <si>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</si>
  <si>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</si>
  <si>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</si>
  <si>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</si>
  <si>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</si>
  <si>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</si>
  <si>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</si>
  <si>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</si>
  <si>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</si>
  <si>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</si>
  <si>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</si>
  <si>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</si>
  <si>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</si>
  <si>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</si>
  <si>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</si>
  <si>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</si>
  <si>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</si>
  <si>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</si>
  <si>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</si>
  <si>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</si>
  <si>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</si>
  <si>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</si>
  <si>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</si>
  <si>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</si>
  <si>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</si>
  <si>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</si>
  <si>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</si>
  <si>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</si>
  <si>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</si>
  <si>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</si>
  <si>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</si>
  <si>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</si>
  <si>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</si>
  <si>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</si>
  <si>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</si>
  <si>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</si>
  <si>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</si>
  <si>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</si>
  <si>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</si>
  <si>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</si>
  <si>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</si>
  <si>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</si>
  <si>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</si>
  <si>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</si>
  <si>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</si>
  <si>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</si>
  <si>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</si>
  <si>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</si>
  <si>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</si>
  <si>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</si>
  <si>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</si>
  <si>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</si>
  <si>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</si>
  <si>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</si>
  <si>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</si>
  <si>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</si>
  <si>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</si>
  <si>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</si>
  <si>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</si>
  <si>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</si>
  <si>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</si>
  <si>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</si>
  <si>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</si>
  <si>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</si>
  <si>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</si>
  <si>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</si>
  <si>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</si>
  <si>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</si>
  <si>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</si>
  <si>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</si>
  <si>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</si>
  <si>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</si>
  <si>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</si>
  <si>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</si>
  <si>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</si>
  <si>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</si>
  <si>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</si>
  <si>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</si>
  <si>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</si>
  <si>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</si>
  <si>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</si>
  <si>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</si>
  <si>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</si>
  <si>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</si>
  <si>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</si>
  <si>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</si>
  <si>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</si>
  <si>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</si>
  <si>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</si>
  <si>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</si>
  <si>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</si>
  <si>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</si>
  <si>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</si>
  <si>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</si>
  <si>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</si>
  <si>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</si>
  <si>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</si>
  <si>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</si>
  <si>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</si>
  <si>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</si>
  <si>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</si>
  <si>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</si>
  <si>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</si>
  <si>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</si>
  <si>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</si>
  <si>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</si>
  <si>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</si>
  <si>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</si>
  <si>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</si>
  <si>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</si>
  <si>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</si>
  <si>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</si>
  <si>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</si>
  <si>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</si>
  <si>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</si>
  <si>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</si>
  <si>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</si>
  <si>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</si>
  <si>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</si>
  <si>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</si>
  <si>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</si>
  <si>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</si>
  <si>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</si>
  <si>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</si>
  <si>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</si>
  <si>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</si>
  <si>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</si>
  <si>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</si>
  <si>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</si>
  <si>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</si>
  <si>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</si>
  <si>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</si>
  <si>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</si>
  <si>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</si>
  <si>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</si>
  <si>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</si>
  <si>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</si>
  <si>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</si>
  <si>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</si>
  <si>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</si>
  <si>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</si>
  <si>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</si>
  <si>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</si>
  <si>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</si>
  <si>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</si>
  <si>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</si>
  <si>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</si>
  <si>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</si>
  <si>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</si>
  <si>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</si>
  <si>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</si>
  <si>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</si>
  <si>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</si>
  <si>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</si>
  <si>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</si>
  <si>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</si>
  <si>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</si>
  <si>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</si>
  <si>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</si>
  <si>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</si>
  <si>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</si>
  <si>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</si>
  <si>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</si>
  <si>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</si>
  <si>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</si>
  <si>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</si>
  <si>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</si>
  <si>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</si>
  <si>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</si>
  <si>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</si>
  <si>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</si>
  <si>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</si>
  <si>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</si>
  <si>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</si>
  <si>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</si>
  <si>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</si>
  <si>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</si>
  <si>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</si>
  <si>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</si>
  <si>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</si>
  <si>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</si>
  <si>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</si>
  <si>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</si>
  <si>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</si>
  <si>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</si>
  <si>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</si>
  <si>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</si>
  <si>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</si>
  <si>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</si>
  <si>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</si>
  <si>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</si>
  <si>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</si>
  <si>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</si>
  <si>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</si>
  <si>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</si>
  <si>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</si>
  <si>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</si>
  <si>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</si>
  <si>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</si>
  <si>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</si>
  <si>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</si>
  <si>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</si>
  <si>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</si>
  <si>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</si>
  <si>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</si>
  <si>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</si>
  <si>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</si>
  <si>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</si>
  <si>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</si>
  <si>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</si>
  <si>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</si>
  <si>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</si>
  <si>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</si>
  <si>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</si>
  <si>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</si>
  <si>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</si>
  <si>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</si>
  <si>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</si>
  <si>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</si>
  <si>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</si>
  <si>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</si>
  <si>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</si>
  <si>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</si>
  <si>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</si>
  <si>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</si>
  <si>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</si>
  <si>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</si>
  <si>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</si>
  <si>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</si>
  <si>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</si>
  <si>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</si>
  <si>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</si>
  <si>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</si>
  <si>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</si>
  <si>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</si>
  <si>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</si>
  <si>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</si>
  <si>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</si>
  <si>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</si>
  <si>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</si>
  <si>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</si>
  <si>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</si>
  <si>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</si>
  <si>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</si>
  <si>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</si>
  <si>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</si>
  <si>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</si>
  <si>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</si>
  <si>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</si>
  <si>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</si>
  <si>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</si>
  <si>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</si>
  <si>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</si>
  <si>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</si>
  <si>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</si>
  <si>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</si>
  <si>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</si>
  <si>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</si>
  <si>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</si>
  <si>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</si>
  <si>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</si>
  <si>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</si>
  <si>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</si>
  <si>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</si>
  <si>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</si>
  <si>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</si>
  <si>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</si>
  <si>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</si>
  <si>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</si>
  <si>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</si>
  <si>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</si>
  <si>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</si>
  <si>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</si>
  <si>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</si>
  <si>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</si>
  <si>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</si>
  <si>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</si>
  <si>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</si>
  <si>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</si>
  <si>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</si>
  <si>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</si>
  <si>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</si>
  <si>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</si>
  <si>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</si>
  <si>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</si>
  <si>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</si>
  <si>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</si>
  <si>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</si>
  <si>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</si>
  <si>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</si>
  <si>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</si>
  <si>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</si>
  <si>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</si>
  <si>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</si>
  <si>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</si>
  <si>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</si>
  <si>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</si>
  <si>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</si>
  <si>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</si>
  <si>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</si>
  <si>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</si>
  <si>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</si>
  <si>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</si>
  <si>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</si>
  <si>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</si>
  <si>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</si>
  <si>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</si>
  <si>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</si>
  <si>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</si>
  <si>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</si>
  <si>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</si>
  <si>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</si>
  <si>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</si>
  <si>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</si>
  <si>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</si>
  <si>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</si>
  <si>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</si>
  <si>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</si>
  <si>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</si>
  <si>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</si>
  <si>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</si>
  <si>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</si>
  <si>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</si>
  <si>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</si>
  <si>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</si>
  <si>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</si>
  <si>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</si>
  <si>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</si>
  <si>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</si>
  <si>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</si>
  <si>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</si>
  <si>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</si>
  <si>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</si>
  <si>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</si>
  <si>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</si>
  <si>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</si>
  <si>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</si>
  <si>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</si>
  <si>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</si>
  <si>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</si>
  <si>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</si>
  <si>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</si>
  <si>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</si>
  <si>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</si>
  <si>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</si>
  <si>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</si>
  <si>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</si>
  <si>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</si>
  <si>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</si>
  <si>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</si>
  <si>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</si>
  <si>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</si>
  <si>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</si>
  <si>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</si>
  <si>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</si>
  <si>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</si>
  <si>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</si>
  <si>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</si>
  <si>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</si>
  <si>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</si>
  <si>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</si>
  <si>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</si>
  <si>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</si>
  <si>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</si>
  <si>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</si>
  <si>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</si>
  <si>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</si>
  <si>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</si>
  <si>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</si>
  <si>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</si>
  <si>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</si>
  <si>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</si>
  <si>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</si>
  <si>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</si>
  <si>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</si>
  <si>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</si>
  <si>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</si>
  <si>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</si>
  <si>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</si>
  <si>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</si>
  <si>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</si>
  <si>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</si>
  <si>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</si>
  <si>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</si>
  <si>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</si>
  <si>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</si>
  <si>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</si>
  <si>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</si>
  <si>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</si>
  <si>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</si>
  <si>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</si>
  <si>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</si>
  <si>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</si>
  <si>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</si>
  <si>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</si>
  <si>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</si>
  <si>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</si>
  <si>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</si>
  <si>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</si>
  <si>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</si>
  <si>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</si>
  <si>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</si>
  <si>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</si>
  <si>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</si>
  <si>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</si>
  <si>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</si>
  <si>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</si>
  <si>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</si>
  <si>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</si>
  <si>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</si>
  <si>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</si>
  <si>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</si>
  <si>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</si>
  <si>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</si>
  <si>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</si>
  <si>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</si>
  <si>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</si>
  <si>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</si>
  <si>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</si>
  <si>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</si>
  <si>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</si>
  <si>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</si>
  <si>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</si>
  <si>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</si>
  <si>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</si>
  <si>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</si>
  <si>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</si>
  <si>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</si>
  <si>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</si>
  <si>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</si>
  <si>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</si>
  <si>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</si>
  <si>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</si>
  <si>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</si>
  <si>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</si>
  <si>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</si>
  <si>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</si>
  <si>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</si>
  <si>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</si>
  <si>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</si>
  <si>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</si>
  <si>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</si>
  <si>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</si>
  <si>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</si>
  <si>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</si>
  <si>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</si>
  <si>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</si>
  <si>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</si>
  <si>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</si>
  <si>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</si>
  <si>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</si>
  <si>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</si>
  <si>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</si>
  <si>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</si>
  <si>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</si>
  <si>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</si>
  <si>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</si>
  <si>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</si>
  <si>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</si>
  <si>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</si>
  <si>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</si>
  <si>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</si>
  <si>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</si>
  <si>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</si>
  <si>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</si>
  <si>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</si>
  <si>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</si>
  <si>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</si>
  <si>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</si>
  <si>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</si>
  <si>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</si>
  <si>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</si>
  <si>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</si>
  <si>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</si>
  <si>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</si>
  <si>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</si>
  <si>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</si>
  <si>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</si>
  <si>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</si>
  <si>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</si>
  <si>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</si>
  <si>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</si>
  <si>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</si>
  <si>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</si>
  <si>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</si>
  <si>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</si>
  <si>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</si>
  <si>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</si>
  <si>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</si>
  <si>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</si>
  <si>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</si>
  <si>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</si>
  <si>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</si>
  <si>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</si>
  <si>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</si>
  <si>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</si>
  <si>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</si>
  <si>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</si>
  <si>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</si>
  <si>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</si>
  <si>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</si>
  <si>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</si>
  <si>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</si>
  <si>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</si>
  <si>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</si>
  <si>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</si>
  <si>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</si>
  <si>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</si>
  <si>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</si>
  <si>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</si>
  <si>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</si>
  <si>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</si>
  <si>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</si>
  <si>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</si>
  <si>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</si>
  <si>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</si>
  <si>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</si>
  <si>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</si>
  <si>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</si>
  <si>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</si>
  <si>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</si>
  <si>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</si>
  <si>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</si>
  <si>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</si>
  <si>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</si>
  <si>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</si>
  <si>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</si>
  <si>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</si>
  <si>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</si>
  <si>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</si>
  <si>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</si>
  <si>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</si>
  <si>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</si>
  <si>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</si>
  <si>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</si>
  <si>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</si>
  <si>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</si>
  <si>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</si>
  <si>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</si>
  <si>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</si>
  <si>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</si>
  <si>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</si>
  <si>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</si>
  <si>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</si>
  <si>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</si>
  <si>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</si>
  <si>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</si>
  <si>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</si>
  <si>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</si>
  <si>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</si>
  <si>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</si>
  <si>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</si>
  <si>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</si>
  <si>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</si>
  <si>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</si>
  <si>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</si>
  <si>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</si>
  <si>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</si>
  <si>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</si>
  <si>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</si>
  <si>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</si>
  <si>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</si>
  <si>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</si>
  <si>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</si>
  <si>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</si>
  <si>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</si>
  <si>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</si>
  <si>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</si>
  <si>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</si>
  <si>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</si>
  <si>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</si>
  <si>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</si>
  <si>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</si>
  <si>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</si>
  <si>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</si>
  <si>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</si>
  <si>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</si>
  <si>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</si>
  <si>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</si>
  <si>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</si>
  <si>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</si>
  <si>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</si>
  <si>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</si>
  <si>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</si>
  <si>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</si>
  <si>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</si>
  <si>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</si>
  <si>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</si>
  <si>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</si>
  <si>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</si>
  <si>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</si>
  <si>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</si>
  <si>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</si>
  <si>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</si>
  <si>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</si>
  <si>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</si>
  <si>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</si>
  <si>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</si>
  <si>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</si>
  <si>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</si>
  <si>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</si>
  <si>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</si>
  <si>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</si>
  <si>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</si>
  <si>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</si>
  <si>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</si>
  <si>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</si>
  <si>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</si>
  <si>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</si>
  <si>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</si>
  <si>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</si>
  <si>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</si>
  <si>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</si>
  <si>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</si>
  <si>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</si>
  <si>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</si>
  <si>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</si>
  <si>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</si>
  <si>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</si>
  <si>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</si>
  <si>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</si>
  <si>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</si>
  <si>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</si>
  <si>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</si>
  <si>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</si>
  <si>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</si>
  <si>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</si>
  <si>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</si>
  <si>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</si>
  <si>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</si>
  <si>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</si>
  <si>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</si>
  <si>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</si>
  <si>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</si>
  <si>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</si>
  <si>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</si>
  <si>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</si>
  <si>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</si>
  <si>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</si>
  <si>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</si>
  <si>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</si>
  <si>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</si>
  <si>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</si>
  <si>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</si>
  <si>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</si>
  <si>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</si>
  <si>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</si>
  <si>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</si>
  <si>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</si>
  <si>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</si>
  <si>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</si>
  <si>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</si>
  <si>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</si>
  <si>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</si>
  <si>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</si>
  <si>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</si>
  <si>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</si>
  <si>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</si>
  <si>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</si>
  <si>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</si>
  <si>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</si>
  <si>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</si>
  <si>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</si>
  <si>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</si>
  <si>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</si>
  <si>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</si>
  <si>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</si>
  <si>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</si>
  <si>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</si>
  <si>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</si>
  <si>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</si>
  <si>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</si>
  <si>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</si>
  <si>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</si>
  <si>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</si>
  <si>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</si>
  <si>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</si>
  <si>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</si>
  <si>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</si>
  <si>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</si>
  <si>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</si>
  <si>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</si>
  <si>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</si>
  <si>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</si>
  <si>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</si>
  <si>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</si>
  <si>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</si>
  <si>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</si>
  <si>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</si>
  <si>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</si>
  <si>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</si>
  <si>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</si>
  <si>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</si>
  <si>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</si>
  <si>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</si>
  <si>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</si>
  <si>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</si>
  <si>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</si>
  <si>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</si>
  <si>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</si>
  <si>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</si>
  <si>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</si>
  <si>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</si>
  <si>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</si>
  <si>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</si>
  <si>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</si>
  <si>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</si>
  <si>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</si>
  <si>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</si>
  <si>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</si>
  <si>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</si>
  <si>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</si>
  <si>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</si>
  <si>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</si>
  <si>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</si>
  <si>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</si>
  <si>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</si>
  <si>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</si>
  <si>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</si>
  <si>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</si>
  <si>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</si>
  <si>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</si>
  <si>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</si>
  <si>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</si>
  <si>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</si>
  <si>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</si>
  <si>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</si>
  <si>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</si>
  <si>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</si>
  <si>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</si>
  <si>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</si>
  <si>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</si>
  <si>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</si>
  <si>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</si>
  <si>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</si>
  <si>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</si>
  <si>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</si>
  <si>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</si>
  <si>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</si>
  <si>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</si>
  <si>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</si>
  <si>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</si>
  <si>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</si>
  <si>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</si>
  <si>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</si>
  <si>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</si>
  <si>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</si>
  <si>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</si>
  <si>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</si>
  <si>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</si>
  <si>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</si>
  <si>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</si>
  <si>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</si>
  <si>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</si>
  <si>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</si>
  <si>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</si>
  <si>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</si>
  <si>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</si>
  <si>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</si>
  <si>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</si>
  <si>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</si>
  <si>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</si>
  <si>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</si>
  <si>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</si>
  <si>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</si>
  <si>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</si>
  <si>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</si>
  <si>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</si>
  <si>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</si>
  <si>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</si>
  <si>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</si>
  <si>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</si>
  <si>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</si>
  <si>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</si>
  <si>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</si>
  <si>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</si>
  <si>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</si>
  <si>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</si>
  <si>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</si>
  <si>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</si>
  <si>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</si>
  <si>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</si>
  <si>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</si>
  <si>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</si>
  <si>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</si>
  <si>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</si>
  <si>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</si>
  <si>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</si>
  <si>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</si>
  <si>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</si>
  <si>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</si>
  <si>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</si>
  <si>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</si>
  <si>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</si>
  <si>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</si>
  <si>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</si>
  <si>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</si>
  <si>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</si>
  <si>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</si>
  <si>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</si>
  <si>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</si>
  <si>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</si>
  <si>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</si>
  <si>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</si>
  <si>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</si>
  <si>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</si>
  <si>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</si>
  <si>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</si>
  <si>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</si>
  <si>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</si>
  <si>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</si>
  <si>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</si>
  <si>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</si>
  <si>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</si>
  <si>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</si>
  <si>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</si>
  <si>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</si>
  <si>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</si>
  <si>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</si>
  <si>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</si>
  <si>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</si>
  <si>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</si>
  <si>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</si>
  <si>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</si>
  <si>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</si>
  <si>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</si>
  <si>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</si>
  <si>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</si>
  <si>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</si>
  <si>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</si>
  <si>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</si>
  <si>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</si>
  <si>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</si>
  <si>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</si>
  <si>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</si>
  <si>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</si>
  <si>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</si>
  <si>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</si>
  <si>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</si>
  <si>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</si>
  <si>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</si>
  <si>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</si>
  <si>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</si>
  <si>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</si>
  <si>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</si>
  <si>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</si>
  <si>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</si>
  <si>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</si>
  <si>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</si>
  <si>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</si>
  <si>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</si>
  <si>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</si>
  <si>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</si>
  <si>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</si>
  <si>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</si>
  <si>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</si>
  <si>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</si>
  <si>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</si>
  <si>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</si>
  <si>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</si>
  <si>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</si>
  <si>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</si>
  <si>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</si>
  <si>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</si>
  <si>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</si>
  <si>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</si>
  <si>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</si>
  <si>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</si>
  <si>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</si>
  <si>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</si>
  <si>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</si>
  <si>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</si>
  <si>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</si>
  <si>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</si>
  <si>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</si>
  <si>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</si>
  <si>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</si>
  <si>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</si>
  <si>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</si>
  <si>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</si>
  <si>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</si>
  <si>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</si>
  <si>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</si>
  <si>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</si>
  <si>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</si>
  <si>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</si>
  <si>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</si>
  <si>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</si>
  <si>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</si>
  <si>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</si>
  <si>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</si>
  <si>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</si>
  <si>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</si>
  <si>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</si>
  <si>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</si>
  <si>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</si>
  <si>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</si>
  <si>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</si>
  <si>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</si>
  <si>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</si>
  <si>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</si>
  <si>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</si>
  <si>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</si>
  <si>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</si>
  <si>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</si>
  <si>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</si>
  <si>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</si>
  <si>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</si>
  <si>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</si>
  <si>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</si>
  <si>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</si>
  <si>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</si>
  <si>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</si>
  <si>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</si>
  <si>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</si>
  <si>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</si>
  <si>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</si>
  <si>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</si>
  <si>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</si>
  <si>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</si>
  <si>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</si>
  <si>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</si>
  <si>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</si>
  <si>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</si>
  <si>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</si>
  <si>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</si>
  <si>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</si>
  <si>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</si>
  <si>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</si>
  <si>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</si>
  <si>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</si>
  <si>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</si>
  <si>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</si>
  <si>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</si>
  <si>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</si>
  <si>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</si>
  <si>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</si>
  <si>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</si>
  <si>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</si>
  <si>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</si>
  <si>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</si>
  <si>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</si>
  <si>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</si>
  <si>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</si>
  <si>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</si>
  <si>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</si>
  <si>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</si>
  <si>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</si>
  <si>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</si>
  <si>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</si>
  <si>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</si>
  <si>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</si>
  <si>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</si>
  <si>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</si>
  <si>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</si>
  <si>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</si>
  <si>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</si>
  <si>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</si>
  <si>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</si>
  <si>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</si>
  <si>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</si>
  <si>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</si>
  <si>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</si>
  <si>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</si>
  <si>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</si>
  <si>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</si>
  <si>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</si>
  <si>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</si>
  <si>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</si>
  <si>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</si>
  <si>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</si>
  <si>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</si>
  <si>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</si>
  <si>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</si>
  <si>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</si>
  <si>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</si>
  <si>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</si>
  <si>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</si>
  <si>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</si>
  <si>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</si>
  <si>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</si>
  <si>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</si>
  <si>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</si>
  <si>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</si>
  <si>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</si>
  <si>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</si>
  <si>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</si>
  <si>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</si>
  <si>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</si>
  <si>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</si>
  <si>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</si>
  <si>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</si>
  <si>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</si>
  <si>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</si>
  <si>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</si>
  <si>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</si>
  <si>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</si>
  <si>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</si>
  <si>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</si>
  <si>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</si>
  <si>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</si>
  <si>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</si>
  <si>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</si>
  <si>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</si>
  <si>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</si>
  <si>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</si>
  <si>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</si>
  <si>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</si>
  <si>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</si>
  <si>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</si>
  <si>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</si>
  <si>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</si>
  <si>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</si>
  <si>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</si>
  <si>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</si>
  <si>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</si>
  <si>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</si>
  <si>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</si>
  <si>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</si>
  <si>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</si>
  <si>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</si>
  <si>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</si>
  <si>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</si>
  <si>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</si>
  <si>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</si>
  <si>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</si>
  <si>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</si>
  <si>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</si>
  <si>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</si>
  <si>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</si>
  <si>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</si>
  <si>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</si>
  <si>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</si>
  <si>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</si>
  <si>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</si>
  <si>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</si>
  <si>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</si>
  <si>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</si>
  <si>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</si>
  <si>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</si>
  <si>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</si>
  <si>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</si>
  <si>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</si>
  <si>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</si>
  <si>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</si>
  <si>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</si>
  <si>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</si>
  <si>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</si>
  <si>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</si>
  <si>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</si>
  <si>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</si>
  <si>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</si>
  <si>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</si>
  <si>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</si>
  <si>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</si>
  <si>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</si>
  <si>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</si>
  <si>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</si>
  <si>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</si>
  <si>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</si>
  <si>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</si>
  <si>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</si>
  <si>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</si>
  <si>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</si>
  <si>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</si>
  <si>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</si>
  <si>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</si>
  <si>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</si>
  <si>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</si>
  <si>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</si>
  <si>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</si>
  <si>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</si>
  <si>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</si>
  <si>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</si>
  <si>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</si>
  <si>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</si>
  <si>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</si>
  <si>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</si>
  <si>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</si>
  <si>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</si>
  <si>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</si>
  <si>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</si>
  <si>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</si>
  <si>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</si>
  <si>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</si>
  <si>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</si>
  <si>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</si>
  <si>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</si>
  <si>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</si>
  <si>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</si>
  <si>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</si>
  <si>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</si>
  <si>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</si>
  <si>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</si>
  <si>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</si>
  <si>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</si>
  <si>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</si>
  <si>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</si>
  <si>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</si>
  <si>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</si>
  <si>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</si>
  <si>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</si>
  <si>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</si>
  <si>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</si>
  <si>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</si>
  <si>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</si>
  <si>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</si>
  <si>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</si>
  <si>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</si>
  <si>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</si>
  <si>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</si>
  <si>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</si>
  <si>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</si>
  <si>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</si>
  <si>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</si>
  <si>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</si>
  <si>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</si>
  <si>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</si>
  <si>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</si>
  <si>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</si>
  <si>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</si>
  <si>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</si>
  <si>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</si>
  <si>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</si>
  <si>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</si>
  <si>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</si>
  <si>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</si>
  <si>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</si>
  <si>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</si>
  <si>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</si>
  <si>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</si>
  <si>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</si>
  <si>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</si>
  <si>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</si>
  <si>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</si>
  <si>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</si>
  <si>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</si>
  <si>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</si>
  <si>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</si>
  <si>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</si>
  <si>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</si>
  <si>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</si>
  <si>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</si>
  <si>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</si>
  <si>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</si>
  <si>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</si>
  <si>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</si>
  <si>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</si>
  <si>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</si>
  <si>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</si>
  <si>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</si>
  <si>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</si>
  <si>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</si>
  <si>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</si>
  <si>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</si>
  <si>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</si>
  <si>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</si>
  <si>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</si>
  <si>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</si>
  <si>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</si>
  <si>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</si>
  <si>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</si>
  <si>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</si>
  <si>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</si>
  <si>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</si>
  <si>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</si>
  <si>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</si>
  <si>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</si>
  <si>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</si>
  <si>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</si>
  <si>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</si>
  <si>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</si>
  <si>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</si>
  <si>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</si>
  <si>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</si>
  <si>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</si>
  <si>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</si>
  <si>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</si>
  <si>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</si>
  <si>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</si>
  <si>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</si>
  <si>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</si>
  <si>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</si>
  <si>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</si>
  <si>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</si>
  <si>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</si>
  <si>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</si>
  <si>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</si>
  <si>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</si>
  <si>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</si>
  <si>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</si>
  <si>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</si>
  <si>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</si>
  <si>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</si>
  <si>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</si>
  <si>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</si>
  <si>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</si>
  <si>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</si>
  <si>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</si>
  <si>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</si>
  <si>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</si>
  <si>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</si>
  <si>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</si>
  <si>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</si>
  <si>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</si>
  <si>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</si>
  <si>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</si>
  <si>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</si>
  <si>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</si>
  <si>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</si>
  <si>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</si>
  <si>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</si>
  <si>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</si>
  <si>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</si>
  <si>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</si>
  <si>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</si>
  <si>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</si>
  <si>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</si>
  <si>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</si>
  <si>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</si>
  <si>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</si>
  <si>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</si>
  <si>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</si>
  <si>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</si>
  <si>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</si>
  <si>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</si>
  <si>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</si>
  <si>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</si>
  <si>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</si>
  <si>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</si>
  <si>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</si>
  <si>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</si>
  <si>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</si>
  <si>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</si>
  <si>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</si>
  <si>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</si>
  <si>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</si>
  <si>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</si>
  <si>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</si>
  <si>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</si>
  <si>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</si>
  <si>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</si>
  <si>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</si>
  <si>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</si>
  <si>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</si>
  <si>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</si>
  <si>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</si>
  <si>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</si>
  <si>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</si>
  <si>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</si>
  <si>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</si>
  <si>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</si>
  <si>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</si>
  <si>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</si>
  <si>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</si>
  <si>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</si>
  <si>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</si>
  <si>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</si>
  <si>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</si>
  <si>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</si>
  <si>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</si>
  <si>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</si>
  <si>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</si>
  <si>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</si>
  <si>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</si>
  <si>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</si>
  <si>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</si>
  <si>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</si>
  <si>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</si>
  <si>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</si>
  <si>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</si>
  <si>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</si>
  <si>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</si>
  <si>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</si>
  <si>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</si>
  <si>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</si>
  <si>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</si>
  <si>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</si>
  <si>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</si>
  <si>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</si>
  <si>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</si>
  <si>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</si>
  <si>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</si>
  <si>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</si>
  <si>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</si>
  <si>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</si>
  <si>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</si>
  <si>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</si>
  <si>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</si>
  <si>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</si>
  <si>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</si>
  <si>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</si>
  <si>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</si>
  <si>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</si>
  <si>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</si>
  <si>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</si>
  <si>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</si>
  <si>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</si>
  <si>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</si>
  <si>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</si>
  <si>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</si>
  <si>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</si>
  <si>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</si>
  <si>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</si>
  <si>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</si>
  <si>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</si>
  <si>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</si>
  <si>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</si>
  <si>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</si>
  <si>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</si>
  <si>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</si>
  <si>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</si>
  <si>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</si>
  <si>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</si>
  <si>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</si>
  <si>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</si>
  <si>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</si>
  <si>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</si>
  <si>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</si>
  <si>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</si>
  <si>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</si>
  <si>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</si>
  <si>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</si>
  <si>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</si>
  <si>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</si>
  <si>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</si>
  <si>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</si>
  <si>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</si>
  <si>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</si>
  <si>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</si>
  <si>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</si>
  <si>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</si>
  <si>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</si>
  <si>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</si>
  <si>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</si>
  <si>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</si>
  <si>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</si>
  <si>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</si>
  <si>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</si>
  <si>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</si>
  <si>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</si>
  <si>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</si>
  <si>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</si>
  <si>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</si>
  <si>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</si>
  <si>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</si>
  <si>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</si>
  <si>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</si>
  <si>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</si>
  <si>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</si>
  <si>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</si>
  <si>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</si>
  <si>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</si>
  <si>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</si>
  <si>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</si>
  <si>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</si>
  <si>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</si>
  <si>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</si>
  <si>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</si>
  <si>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</si>
  <si>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</si>
  <si>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</si>
  <si>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</si>
  <si>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</si>
  <si>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</si>
  <si>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</si>
  <si>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</si>
  <si>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</si>
  <si>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</si>
  <si>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</si>
  <si>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</si>
  <si>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</si>
  <si>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</si>
  <si>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</si>
  <si>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</si>
  <si>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</si>
  <si>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</si>
  <si>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</si>
  <si>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</si>
  <si>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</si>
  <si>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</si>
  <si>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</si>
  <si>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</si>
  <si>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</si>
  <si>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</si>
  <si>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</si>
  <si>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</si>
  <si>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</si>
  <si>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</si>
  <si>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</si>
  <si>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</si>
  <si>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</si>
  <si>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</si>
  <si>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</si>
  <si>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</si>
  <si>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</si>
  <si>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</si>
  <si>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</si>
  <si>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</si>
  <si>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</si>
  <si>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</si>
  <si>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</si>
  <si>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</si>
  <si>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</si>
  <si>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</si>
  <si>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</si>
  <si>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</si>
  <si>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</si>
  <si>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</si>
  <si>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</si>
  <si>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</si>
  <si>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</si>
  <si>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</si>
  <si>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</si>
  <si>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</si>
  <si>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</si>
  <si>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</si>
  <si>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</si>
  <si>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</si>
  <si>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</si>
  <si>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</si>
  <si>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</si>
  <si>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</si>
  <si>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</si>
  <si>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</si>
  <si>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</si>
  <si>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</si>
  <si>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</si>
  <si>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</si>
  <si>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</si>
  <si>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</si>
  <si>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</si>
  <si>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</si>
  <si>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</si>
  <si>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</si>
  <si>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</si>
  <si>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</si>
  <si>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</si>
  <si>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</si>
  <si>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</si>
  <si>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</si>
  <si>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</si>
  <si>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</si>
  <si>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</si>
  <si>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</si>
  <si>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</si>
  <si>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</si>
  <si>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</si>
  <si>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</si>
  <si>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</si>
  <si>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</si>
  <si>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</si>
  <si>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</si>
  <si>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</si>
  <si>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</si>
  <si>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</si>
  <si>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</si>
  <si>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</si>
  <si>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</si>
  <si>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</si>
  <si>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</si>
  <si>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</si>
  <si>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</si>
  <si>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</si>
  <si>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</si>
  <si>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</si>
  <si>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</si>
  <si>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</si>
  <si>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</si>
  <si>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</si>
  <si>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</si>
  <si>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</si>
  <si>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</si>
  <si>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</si>
  <si>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</si>
  <si>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</si>
  <si>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</si>
  <si>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</si>
  <si>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</si>
  <si>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</si>
  <si>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</si>
  <si>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</si>
  <si>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</si>
  <si>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</si>
  <si>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</si>
  <si>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</si>
  <si>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</si>
  <si>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</si>
  <si>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</si>
  <si>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</si>
  <si>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</si>
  <si>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</si>
  <si>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</si>
  <si>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</si>
  <si>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</si>
  <si>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</si>
  <si>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</si>
  <si>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</si>
  <si>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</si>
  <si>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</si>
  <si>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</si>
  <si>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</si>
  <si>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</si>
  <si>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</si>
  <si>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</si>
  <si>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</si>
  <si>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</si>
  <si>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</si>
  <si>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</si>
  <si>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</si>
  <si>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</si>
  <si>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</si>
  <si>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</si>
  <si>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</si>
  <si>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</si>
  <si>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</si>
  <si>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</si>
  <si>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</si>
  <si>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</si>
  <si>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</si>
  <si>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</si>
  <si>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</si>
  <si>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</si>
  <si>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</si>
  <si>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</si>
  <si>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</si>
  <si>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</si>
  <si>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</si>
  <si>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</si>
  <si>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</si>
  <si>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</si>
  <si>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</si>
  <si>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</si>
  <si>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</si>
  <si>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</si>
  <si>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</si>
  <si>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</si>
  <si>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</si>
  <si>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</si>
  <si>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</si>
  <si>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</si>
  <si>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</si>
  <si>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</si>
  <si>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</si>
  <si>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</si>
  <si>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</si>
  <si>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</si>
  <si>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</si>
  <si>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</si>
  <si>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</si>
  <si>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</si>
  <si>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</si>
  <si>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</si>
  <si>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</si>
  <si>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</si>
  <si>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</si>
  <si>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</si>
  <si>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</si>
  <si>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</si>
  <si>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</si>
  <si>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</si>
  <si>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</si>
  <si>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</si>
  <si>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</si>
  <si>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</si>
  <si>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</si>
  <si>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</si>
  <si>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</si>
  <si>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</si>
  <si>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</si>
  <si>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</si>
  <si>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</si>
  <si>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</si>
  <si>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</si>
  <si>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</si>
  <si>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</si>
  <si>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</si>
  <si>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</si>
  <si>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</si>
  <si>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</si>
  <si>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</si>
  <si>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</si>
  <si>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</si>
  <si>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</si>
  <si>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</si>
  <si>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</si>
  <si>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</si>
  <si>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</si>
  <si>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</si>
  <si>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</si>
  <si>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</si>
  <si>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</si>
  <si>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</si>
  <si>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</si>
  <si>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</si>
  <si>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</si>
  <si>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</si>
  <si>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</si>
  <si>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</si>
  <si>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</si>
  <si>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</si>
  <si>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</si>
  <si>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</si>
  <si>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</si>
  <si>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</si>
  <si>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</si>
  <si>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</si>
  <si>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</si>
  <si>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</si>
  <si>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</si>
  <si>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</si>
  <si>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</si>
  <si>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</si>
  <si>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</si>
  <si>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</si>
  <si>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</si>
  <si>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</si>
  <si>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</si>
  <si>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</si>
  <si>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</si>
  <si>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</si>
  <si>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</si>
  <si>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</si>
  <si>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</si>
  <si>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</si>
  <si>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</si>
  <si>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</si>
  <si>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</si>
  <si>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</si>
  <si>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</si>
  <si>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</si>
  <si>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</si>
  <si>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</si>
  <si>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</si>
  <si>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</si>
  <si>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</si>
  <si>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</si>
  <si>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</si>
  <si>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</si>
  <si>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</si>
  <si>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</si>
  <si>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</si>
  <si>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</si>
  <si>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</si>
  <si>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</si>
  <si>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</si>
  <si>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</si>
  <si>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</si>
  <si>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</si>
  <si>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</si>
  <si>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</si>
  <si>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</si>
  <si>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</si>
  <si>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</si>
  <si>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</si>
  <si>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</si>
  <si>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</si>
  <si>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</si>
  <si>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</si>
  <si>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</si>
  <si>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</si>
  <si>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</si>
  <si>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</si>
  <si>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</si>
  <si>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</si>
  <si>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</si>
  <si>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</si>
  <si>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</si>
  <si>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</si>
  <si>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</si>
  <si>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</si>
  <si>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</si>
  <si>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</si>
  <si>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</si>
  <si>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</si>
  <si>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</si>
  <si>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</si>
  <si>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</si>
  <si>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</si>
  <si>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</si>
  <si>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</si>
  <si>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</si>
  <si>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</si>
  <si>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</si>
  <si>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</si>
  <si>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</si>
  <si>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</si>
  <si>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</si>
  <si>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</si>
  <si>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</si>
  <si>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</si>
  <si>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</si>
  <si>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</si>
  <si>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</si>
  <si>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</si>
  <si>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</si>
  <si>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</si>
  <si>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</si>
  <si>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</si>
  <si>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</si>
  <si>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</si>
  <si>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</si>
  <si>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</si>
  <si>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</si>
  <si>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</si>
  <si>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</si>
  <si>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</si>
  <si>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</si>
  <si>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</si>
  <si>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</si>
  <si>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</si>
  <si>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</si>
  <si>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</si>
  <si>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</si>
  <si>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</si>
  <si>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</si>
  <si>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</si>
  <si>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</si>
  <si>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</si>
  <si>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</si>
  <si>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</si>
  <si>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</si>
  <si>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</si>
  <si>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</si>
  <si>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</si>
  <si>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</si>
  <si>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</si>
  <si>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</si>
  <si>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</si>
  <si>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</si>
  <si>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</si>
  <si>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</si>
  <si>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</si>
  <si>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</si>
  <si>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</si>
  <si>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</si>
  <si>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</si>
  <si>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</si>
  <si>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</si>
  <si>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</si>
  <si>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</si>
  <si>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</si>
  <si>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</si>
  <si>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</si>
  <si>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</si>
  <si>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</si>
  <si>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</si>
  <si>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</si>
  <si>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</si>
  <si>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</si>
  <si>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</si>
  <si>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</si>
  <si>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</si>
  <si>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</si>
  <si>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</si>
  <si>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</si>
  <si>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</si>
  <si>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</si>
  <si>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</si>
  <si>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</si>
  <si>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</si>
  <si>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</si>
  <si>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</si>
  <si>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</si>
  <si>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</si>
  <si>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</si>
  <si>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</si>
  <si>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</si>
  <si>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</si>
  <si>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</si>
  <si>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</si>
  <si>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</si>
  <si>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</si>
  <si>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</si>
  <si>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</si>
  <si>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</si>
  <si>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</si>
  <si>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</si>
  <si>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</si>
  <si>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</si>
  <si>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</si>
  <si>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</si>
  <si>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</si>
  <si>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</si>
  <si>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</si>
  <si>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</si>
  <si>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</si>
  <si>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</si>
  <si>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</si>
  <si>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</si>
  <si>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</si>
  <si>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</si>
  <si>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</si>
  <si>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</si>
  <si>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</si>
  <si>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</si>
  <si>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</si>
  <si>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</si>
  <si>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</si>
  <si>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</si>
  <si>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</si>
  <si>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</si>
  <si>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</si>
  <si>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</si>
  <si>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</si>
  <si>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</si>
  <si>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</si>
  <si>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</si>
  <si>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</si>
  <si>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</si>
  <si>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</si>
  <si>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</si>
  <si>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</si>
  <si>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</si>
  <si>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</si>
  <si>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</si>
  <si>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</si>
  <si>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</si>
  <si>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</si>
  <si>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</si>
  <si>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</si>
  <si>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</si>
  <si>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</si>
  <si>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</si>
  <si>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</si>
  <si>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</si>
  <si>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</si>
  <si>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</si>
  <si>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</si>
  <si>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</si>
  <si>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</si>
  <si>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</si>
  <si>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</si>
  <si>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</si>
  <si>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</si>
  <si>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</si>
  <si>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</si>
  <si>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</si>
  <si>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</si>
  <si>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</si>
  <si>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</si>
  <si>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</si>
  <si>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</si>
  <si>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</si>
  <si>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</si>
  <si>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</si>
  <si>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</si>
  <si>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</si>
  <si>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</si>
  <si>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</si>
  <si>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</si>
  <si>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</si>
  <si>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</si>
  <si>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</si>
  <si>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</si>
  <si>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</si>
  <si>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</si>
  <si>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</si>
  <si>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</si>
  <si>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</si>
  <si>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</si>
  <si>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</si>
  <si>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</si>
  <si>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</si>
  <si>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</si>
  <si>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</si>
  <si>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</si>
  <si>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</si>
  <si>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</si>
  <si>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</si>
  <si>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</si>
  <si>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</si>
  <si>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</si>
  <si>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</si>
  <si>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</si>
  <si>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</si>
  <si>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</si>
  <si>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</si>
  <si>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</si>
  <si>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</si>
  <si>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</si>
  <si>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</si>
  <si>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</si>
  <si>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</si>
  <si>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</si>
  <si>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</si>
  <si>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</si>
  <si>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</si>
  <si>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</si>
  <si>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</si>
  <si>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</si>
  <si>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</si>
  <si>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</si>
  <si>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</si>
  <si>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</si>
  <si>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</si>
  <si>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</si>
  <si>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</si>
  <si>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</si>
  <si>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</si>
  <si>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</si>
  <si>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</si>
  <si>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</si>
  <si>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</si>
  <si>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</si>
  <si>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</si>
  <si>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</si>
  <si>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</si>
  <si>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</si>
  <si>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</si>
  <si>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</si>
  <si>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</si>
  <si>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</si>
  <si>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</si>
  <si>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</si>
  <si>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</si>
  <si>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</si>
  <si>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</si>
  <si>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</si>
  <si>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</si>
  <si>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</si>
  <si>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</si>
  <si>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</si>
  <si>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</si>
  <si>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</si>
  <si>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</si>
  <si>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</si>
  <si>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</si>
  <si>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</si>
  <si>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</si>
  <si>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</si>
  <si>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</si>
  <si>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</si>
  <si>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</si>
  <si>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</si>
  <si>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</si>
  <si>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</si>
  <si>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</si>
  <si>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</si>
  <si>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</si>
  <si>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</si>
  <si>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</si>
  <si>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</si>
  <si>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</si>
  <si>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</si>
  <si>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</si>
  <si>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</si>
  <si>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</si>
  <si>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</si>
  <si>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</si>
  <si>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</si>
  <si>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</si>
  <si>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</si>
  <si>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</si>
  <si>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</si>
  <si>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</si>
  <si>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</si>
  <si>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</si>
  <si>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</si>
  <si>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</si>
  <si>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</si>
  <si>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</si>
  <si>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</si>
  <si>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</si>
  <si>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</si>
  <si>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</si>
  <si>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</si>
  <si>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</si>
  <si>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</si>
  <si>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</si>
  <si>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</si>
  <si>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</si>
  <si>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</si>
  <si>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</si>
  <si>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</si>
  <si>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</si>
  <si>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</si>
  <si>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</si>
  <si>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</si>
  <si>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</si>
  <si>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</si>
  <si>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</si>
  <si>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</si>
  <si>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</si>
  <si>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</si>
  <si>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</si>
  <si>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</si>
  <si>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</si>
  <si>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</si>
  <si>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</si>
  <si>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</si>
  <si>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</si>
  <si>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</si>
  <si>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</si>
  <si>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</si>
  <si>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</si>
  <si>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</si>
  <si>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</si>
  <si>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</si>
  <si>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</si>
  <si>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</si>
  <si>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</si>
  <si>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</si>
  <si>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</si>
  <si>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</si>
  <si>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</si>
  <si>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</si>
  <si>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</si>
  <si>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</si>
  <si>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</si>
  <si>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</si>
  <si>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</si>
  <si>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</si>
  <si>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</si>
  <si>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</si>
  <si>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</si>
  <si>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</si>
  <si>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</si>
  <si>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</si>
  <si>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</si>
  <si>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</si>
  <si>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</si>
  <si>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</si>
  <si>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</si>
  <si>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</si>
  <si>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</si>
  <si>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</si>
  <si>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</si>
  <si>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</si>
  <si>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</si>
  <si>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</si>
  <si>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</si>
  <si>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</si>
  <si>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</si>
  <si>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</si>
  <si>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</si>
  <si>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</si>
  <si>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</si>
  <si>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</si>
  <si>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</si>
  <si>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</si>
  <si>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</si>
  <si>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</si>
  <si>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</si>
  <si>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</si>
  <si>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</si>
  <si>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</si>
  <si>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</si>
  <si>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</si>
  <si>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</si>
  <si>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</si>
  <si>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</si>
  <si>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</si>
  <si>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</si>
  <si>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</si>
  <si>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</si>
  <si>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</si>
  <si>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</si>
  <si>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</si>
  <si>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</si>
  <si>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</si>
  <si>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</si>
  <si>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</si>
  <si>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</si>
  <si>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</si>
  <si>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</si>
  <si>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</si>
  <si>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</si>
  <si>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</si>
  <si>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</si>
  <si>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</si>
  <si>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</si>
  <si>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</si>
  <si>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</si>
  <si>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</si>
  <si>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</si>
  <si>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</si>
  <si>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</si>
  <si>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</si>
  <si>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</si>
  <si>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</si>
  <si>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</si>
  <si>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</si>
  <si>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</si>
  <si>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</si>
  <si>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</si>
  <si>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</si>
  <si>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</si>
  <si>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</si>
  <si>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</si>
  <si>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</si>
  <si>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</si>
  <si>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</si>
  <si>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</si>
  <si>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</si>
  <si>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</si>
  <si>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</si>
  <si>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</si>
  <si>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</si>
  <si>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</si>
  <si>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</si>
  <si>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</si>
  <si>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</si>
  <si>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</si>
  <si>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</si>
  <si>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</si>
  <si>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</si>
  <si>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</si>
  <si>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</si>
  <si>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</si>
  <si>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</si>
  <si>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</si>
  <si>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</si>
  <si>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</si>
  <si>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</si>
  <si>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</si>
  <si>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</si>
  <si>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</si>
  <si>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</si>
  <si>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</si>
  <si>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</si>
  <si>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</si>
  <si>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</si>
  <si>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</si>
  <si>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</si>
  <si>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</si>
  <si>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</si>
  <si>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</si>
  <si>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</si>
  <si>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</si>
  <si>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</si>
  <si>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</si>
  <si>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</si>
  <si>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</si>
  <si>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</si>
  <si>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</si>
  <si>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</si>
  <si>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</si>
  <si>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</si>
  <si>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</si>
  <si>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</si>
  <si>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</si>
  <si>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</si>
  <si>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</si>
  <si>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</si>
  <si>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</si>
  <si>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</si>
  <si>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</si>
  <si>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</si>
  <si>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</si>
  <si>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</si>
  <si>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</si>
  <si>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</si>
  <si>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</si>
  <si>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</si>
  <si>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</si>
  <si>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</si>
  <si>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</si>
  <si>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</si>
  <si>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</si>
  <si>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</si>
  <si>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</si>
  <si>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</si>
  <si>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</si>
  <si>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</si>
  <si>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</si>
  <si>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</si>
  <si>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</si>
  <si>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</si>
  <si>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</si>
  <si>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</si>
  <si>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</si>
  <si>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</si>
  <si>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</si>
  <si>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</si>
  <si>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</si>
  <si>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</si>
  <si>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</si>
  <si>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</si>
  <si>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</si>
  <si>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</si>
  <si>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</si>
  <si>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</si>
  <si>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</si>
  <si>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</si>
  <si>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</si>
  <si>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</si>
  <si>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</si>
  <si>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</si>
  <si>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</si>
  <si>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</si>
  <si>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</si>
  <si>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</si>
  <si>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</si>
  <si>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</si>
  <si>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</si>
  <si>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</si>
  <si>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</si>
  <si>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</si>
  <si>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</si>
  <si>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</si>
  <si>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</si>
  <si>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</si>
  <si>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</si>
  <si>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</si>
  <si>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</si>
  <si>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</si>
  <si>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</si>
  <si>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</si>
  <si>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</si>
  <si>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</si>
  <si>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</si>
  <si>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</si>
  <si>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</si>
  <si>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</si>
  <si>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</si>
  <si>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</si>
  <si>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</si>
  <si>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</si>
  <si>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</si>
  <si>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</si>
  <si>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</si>
  <si>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</si>
  <si>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</si>
  <si>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</si>
  <si>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</si>
  <si>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</si>
  <si>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</si>
  <si>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</si>
  <si>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</si>
  <si>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</si>
  <si>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</si>
  <si>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</si>
  <si>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</si>
  <si>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</si>
  <si>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</si>
  <si>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</si>
  <si>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</si>
  <si>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</si>
  <si>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</si>
  <si>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</si>
  <si>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</si>
  <si>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</si>
  <si>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</si>
  <si>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</si>
  <si>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</si>
  <si>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</si>
  <si>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</si>
  <si>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</si>
  <si>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</si>
  <si>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</si>
  <si>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</si>
  <si>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</si>
  <si>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</si>
  <si>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</si>
  <si>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</si>
  <si>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</si>
  <si>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</si>
  <si>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</si>
  <si>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</si>
  <si>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</si>
  <si>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</si>
  <si>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</si>
  <si>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</si>
  <si>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</si>
  <si>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</si>
  <si>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</si>
  <si>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</si>
  <si>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</si>
  <si>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</si>
  <si>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</si>
  <si>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</si>
  <si>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</si>
  <si>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</si>
  <si>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</si>
  <si>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</si>
  <si>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</si>
  <si>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</si>
  <si>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</si>
  <si>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</si>
  <si>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</si>
  <si>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</si>
  <si>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</si>
  <si>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</si>
  <si>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</si>
  <si>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</si>
  <si>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</si>
  <si>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</si>
  <si>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</si>
  <si>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</si>
  <si>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</si>
  <si>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</si>
  <si>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</si>
  <si>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</si>
  <si>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</si>
  <si>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</si>
  <si>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</si>
  <si>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</si>
  <si>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</si>
  <si>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</si>
  <si>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</si>
  <si>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</si>
  <si>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</si>
  <si>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</si>
  <si>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</si>
  <si>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</si>
  <si>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</si>
  <si>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</si>
  <si>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</si>
  <si>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</si>
  <si>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</si>
  <si>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</si>
  <si>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</si>
  <si>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</si>
  <si>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</si>
  <si>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</si>
  <si>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</si>
  <si>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</si>
  <si>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</si>
  <si>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</si>
  <si>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</si>
  <si>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</si>
  <si>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</si>
  <si>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</si>
  <si>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</si>
  <si>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</si>
  <si>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</si>
  <si>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</si>
  <si>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</si>
  <si>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</si>
  <si>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</si>
  <si>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</si>
  <si>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</si>
  <si>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</si>
  <si>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</si>
  <si>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</si>
  <si>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</si>
  <si>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</si>
  <si>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</si>
  <si>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</si>
  <si>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</si>
  <si>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</si>
  <si>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</si>
  <si>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</si>
  <si>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</si>
  <si>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</si>
  <si>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</si>
  <si>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</si>
  <si>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</si>
  <si>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</si>
  <si>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</si>
  <si>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</si>
  <si>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</si>
  <si>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</si>
  <si>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</si>
  <si>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</si>
  <si>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</si>
  <si>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</si>
  <si>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</si>
  <si>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</si>
  <si>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</si>
  <si>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</si>
  <si>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</si>
  <si>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</si>
  <si>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</si>
  <si>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</si>
  <si>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</si>
  <si>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</si>
  <si>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</si>
  <si>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</si>
  <si>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</si>
  <si>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</si>
  <si>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</si>
  <si>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</si>
  <si>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</si>
  <si>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</si>
  <si>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</si>
  <si>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</si>
  <si>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</si>
  <si>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</si>
  <si>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</si>
  <si>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</si>
  <si>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</si>
  <si>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</si>
  <si>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</si>
  <si>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</si>
  <si>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</si>
  <si>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</si>
  <si>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</si>
  <si>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</si>
  <si>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</si>
  <si>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</si>
  <si>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</si>
  <si>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</si>
  <si>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</si>
  <si>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</si>
  <si>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</si>
  <si>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</si>
  <si>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</si>
  <si>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</si>
  <si>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</si>
  <si>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</si>
  <si>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</si>
  <si>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</si>
  <si>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</si>
  <si>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</si>
  <si>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</si>
  <si>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</si>
  <si>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</si>
  <si>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</si>
  <si>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</si>
  <si>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</si>
  <si>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</si>
  <si>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</si>
  <si>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</si>
  <si>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</si>
  <si>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</si>
  <si>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</si>
  <si>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</si>
  <si>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</si>
  <si>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</si>
  <si>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</si>
  <si>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</si>
  <si>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</si>
  <si>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</si>
  <si>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</si>
  <si>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</si>
  <si>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</si>
  <si>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</si>
  <si>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</si>
  <si>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</si>
  <si>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</si>
  <si>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</si>
  <si>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</si>
  <si>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</si>
  <si>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</si>
  <si>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</si>
  <si>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</si>
  <si>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</si>
  <si>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</si>
  <si>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</si>
  <si>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</si>
  <si>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</si>
  <si>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</si>
  <si>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</si>
  <si>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</si>
  <si>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</si>
  <si>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</si>
  <si>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</si>
  <si>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</si>
  <si>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</si>
  <si>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</si>
  <si>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</si>
  <si>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</si>
  <si>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</si>
  <si>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</si>
  <si>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</si>
  <si>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</si>
  <si>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</si>
  <si>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</si>
  <si>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</si>
  <si>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</si>
  <si>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</si>
  <si>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</si>
  <si>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</si>
  <si>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</si>
  <si>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</si>
  <si>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</si>
  <si>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</si>
  <si>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</si>
  <si>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</si>
  <si>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</si>
  <si>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</si>
  <si>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</si>
  <si>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</si>
  <si>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</si>
  <si>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</si>
  <si>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</si>
  <si>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</si>
  <si>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</si>
  <si>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</si>
  <si>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</si>
  <si>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</si>
  <si>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</si>
  <si>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</si>
  <si>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</si>
  <si>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</si>
  <si>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</si>
  <si>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</si>
  <si>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</si>
  <si>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</si>
  <si>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</si>
  <si>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</si>
  <si>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</si>
  <si>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</si>
  <si>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</si>
  <si>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</si>
  <si>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</si>
  <si>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</si>
  <si>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</si>
  <si>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</si>
  <si>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</si>
  <si>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</si>
  <si>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</si>
  <si>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</si>
  <si>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</si>
  <si>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</si>
  <si>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</si>
  <si>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</si>
  <si>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</si>
  <si>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</si>
  <si>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</si>
  <si>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</si>
  <si>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</si>
  <si>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</si>
  <si>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</si>
  <si>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</si>
  <si>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</si>
  <si>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</si>
  <si>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</si>
  <si>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</si>
  <si>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</si>
  <si>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</si>
  <si>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</si>
  <si>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</si>
  <si>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</si>
  <si>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</si>
  <si>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</si>
  <si>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</si>
  <si>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</si>
  <si>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</si>
  <si>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</si>
  <si>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</si>
  <si>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</si>
  <si>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</si>
  <si>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</si>
  <si>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</si>
  <si>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</si>
  <si>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</si>
  <si>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</si>
  <si>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</si>
  <si>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</si>
  <si>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</si>
  <si>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</si>
  <si>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</si>
  <si>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</si>
  <si>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</si>
  <si>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</si>
  <si>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</si>
  <si>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</si>
  <si>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</si>
  <si>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</si>
  <si>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</si>
  <si>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</si>
  <si>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</si>
  <si>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</si>
  <si>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</si>
  <si>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</si>
  <si>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</si>
  <si>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</si>
  <si>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</si>
  <si>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</si>
  <si>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</si>
  <si>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</si>
  <si>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</si>
  <si>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</si>
  <si>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</si>
  <si>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</si>
  <si>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</si>
  <si>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</si>
  <si>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</si>
  <si>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</si>
  <si>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</si>
  <si>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</si>
  <si>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</si>
  <si>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</si>
  <si>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</si>
  <si>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</si>
  <si>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</si>
  <si>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</si>
  <si>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</si>
  <si>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</si>
  <si>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</si>
  <si>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</si>
  <si>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</si>
  <si>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</si>
  <si>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</si>
  <si>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</si>
  <si>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</si>
  <si>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</si>
  <si>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</si>
  <si>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</si>
  <si>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</si>
  <si>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</si>
  <si>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</si>
  <si>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</si>
  <si>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</si>
  <si>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</si>
  <si>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</si>
  <si>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</si>
  <si>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</si>
  <si>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</si>
  <si>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</si>
  <si>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</si>
  <si>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</si>
  <si>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</si>
  <si>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</si>
  <si>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</si>
  <si>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</si>
  <si>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</si>
  <si>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</si>
  <si>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</si>
  <si>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</si>
  <si>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</si>
  <si>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</si>
  <si>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</si>
  <si>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</si>
  <si>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</si>
  <si>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</si>
  <si>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</si>
  <si>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</si>
  <si>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</si>
  <si>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</si>
  <si>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</si>
  <si>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</si>
  <si>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</si>
  <si>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</si>
  <si>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</si>
  <si>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</si>
  <si>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</si>
  <si>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</si>
  <si>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</si>
  <si>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</si>
  <si>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</si>
  <si>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</si>
  <si>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</si>
  <si>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</si>
  <si>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</si>
  <si>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</si>
  <si>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</si>
  <si>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</si>
  <si>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</si>
  <si>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</si>
  <si>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</si>
  <si>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</si>
  <si>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</si>
  <si>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</si>
  <si>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</si>
  <si>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</si>
  <si>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</si>
  <si>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</si>
  <si>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</si>
  <si>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</si>
  <si>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</si>
  <si>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</si>
  <si>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</si>
  <si>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</si>
  <si>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</si>
  <si>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</si>
  <si>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</si>
  <si>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</si>
  <si>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</si>
  <si>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</si>
  <si>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</si>
  <si>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</si>
  <si>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</si>
  <si>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</si>
  <si>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</si>
  <si>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</si>
  <si>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</si>
  <si>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</si>
  <si>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</si>
  <si>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</si>
  <si>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</si>
  <si>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</si>
  <si>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</si>
  <si>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</si>
  <si>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</si>
  <si>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</si>
  <si>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</si>
  <si>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</si>
  <si>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</si>
  <si>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</si>
  <si>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</si>
  <si>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</si>
  <si>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</si>
  <si>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</si>
  <si>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</si>
  <si>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</si>
  <si>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</si>
  <si>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</si>
  <si>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</si>
  <si>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</si>
  <si>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</si>
  <si>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</si>
  <si>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</si>
  <si>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</si>
  <si>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</si>
  <si>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</si>
  <si>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</si>
  <si>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</si>
  <si>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</si>
  <si>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</si>
  <si>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</si>
  <si>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</si>
  <si>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</si>
  <si>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</si>
  <si>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</si>
  <si>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</si>
  <si>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</si>
  <si>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</si>
  <si>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</si>
  <si>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</si>
  <si>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</si>
  <si>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</si>
  <si>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</si>
  <si>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</si>
  <si>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</si>
  <si>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</si>
  <si>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</si>
  <si>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</si>
  <si>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</si>
  <si>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</si>
  <si>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</si>
  <si>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</si>
  <si>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</si>
  <si>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</si>
  <si>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</si>
  <si>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</si>
  <si>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</si>
  <si>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</si>
  <si>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</si>
  <si>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</si>
  <si>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</si>
  <si>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</si>
  <si>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</si>
  <si>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</si>
  <si>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</si>
  <si>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</si>
  <si>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</si>
  <si>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</si>
  <si>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</si>
  <si>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</si>
  <si>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</si>
  <si>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</si>
  <si>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</si>
  <si>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</si>
  <si>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</si>
  <si>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</si>
  <si>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</si>
  <si>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</si>
  <si>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</si>
  <si>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</si>
  <si>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</si>
  <si>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</si>
  <si>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</si>
  <si>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</si>
  <si>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</si>
  <si>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</si>
  <si>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</si>
  <si>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</si>
  <si>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</si>
  <si>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</si>
  <si>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</si>
  <si>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</si>
  <si>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</si>
  <si>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</si>
  <si>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</si>
  <si>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</si>
  <si>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</si>
  <si>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</si>
  <si>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</si>
  <si>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</si>
  <si>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</si>
  <si>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</si>
  <si>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</si>
  <si>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</si>
  <si>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</si>
  <si>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</si>
  <si>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</si>
  <si>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</si>
  <si>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</si>
  <si>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</si>
  <si>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</si>
  <si>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</si>
  <si>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</si>
  <si>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</si>
  <si>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</si>
  <si>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</si>
  <si>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</si>
  <si>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</si>
  <si>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</si>
  <si>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</si>
  <si>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</si>
  <si>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</si>
  <si>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</si>
  <si>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</si>
  <si>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</si>
  <si>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</si>
  <si>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</si>
  <si>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</si>
  <si>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</si>
  <si>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</si>
  <si>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</si>
  <si>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</si>
  <si>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</si>
  <si>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</si>
  <si>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</si>
  <si>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</si>
  <si>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</si>
  <si>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</si>
  <si>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</si>
  <si>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</si>
  <si>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</si>
  <si>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</si>
  <si>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</si>
  <si>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</si>
  <si>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</si>
  <si>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</si>
  <si>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</si>
  <si>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</si>
  <si>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</si>
  <si>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</si>
  <si>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</si>
  <si>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</si>
  <si>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</si>
  <si>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</si>
  <si>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</si>
  <si>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</si>
  <si>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</si>
  <si>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</si>
  <si>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</si>
  <si>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</si>
  <si>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</si>
  <si>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</si>
  <si>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</si>
  <si>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</si>
  <si>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</si>
  <si>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</si>
  <si>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</si>
  <si>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</si>
  <si>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</si>
  <si>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</si>
  <si>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</si>
  <si>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</si>
  <si>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</si>
  <si>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</si>
  <si>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</si>
  <si>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</si>
  <si>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</si>
  <si>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</si>
  <si>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</si>
  <si>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</si>
  <si>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</si>
  <si>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</si>
  <si>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</si>
  <si>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</si>
  <si>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</si>
  <si>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</si>
  <si>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</si>
  <si>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</si>
  <si>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</si>
  <si>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</si>
  <si>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</si>
  <si>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</si>
  <si>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</si>
  <si>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</si>
  <si>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</si>
  <si>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</si>
  <si>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</si>
  <si>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</si>
  <si>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</si>
  <si>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</si>
  <si>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</si>
  <si>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</si>
  <si>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</si>
  <si>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</si>
  <si>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</si>
  <si>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</si>
  <si>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</si>
  <si>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</si>
  <si>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</si>
  <si>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</si>
  <si>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</si>
  <si>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</si>
  <si>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</si>
  <si>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</si>
  <si>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</si>
  <si>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</si>
  <si>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</si>
  <si>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</si>
  <si>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</si>
  <si>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</si>
  <si>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</si>
  <si>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</si>
  <si>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</si>
  <si>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</si>
  <si>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</si>
  <si>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</si>
  <si>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</si>
  <si>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</si>
  <si>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</si>
  <si>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</si>
  <si>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</si>
  <si>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</si>
  <si>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</si>
  <si>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</si>
  <si>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</si>
  <si>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</si>
  <si>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</si>
  <si>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</si>
  <si>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</si>
  <si>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</si>
  <si>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</si>
  <si>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</si>
  <si>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</si>
  <si>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</si>
  <si>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</si>
  <si>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</si>
  <si>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</si>
  <si>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</si>
  <si>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</si>
  <si>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</si>
  <si>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</si>
  <si>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</si>
  <si>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</si>
  <si>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</si>
  <si>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</si>
  <si>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</si>
  <si>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</si>
  <si>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</si>
  <si>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</si>
  <si>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</si>
  <si>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</si>
  <si>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</si>
  <si>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</si>
  <si>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</si>
  <si>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</si>
  <si>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</si>
  <si>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</si>
  <si>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</si>
  <si>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</si>
  <si>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</si>
  <si>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</si>
  <si>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</si>
  <si>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</si>
  <si>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</si>
  <si>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</si>
  <si>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</si>
  <si>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</si>
  <si>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</si>
  <si>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</si>
  <si>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</si>
  <si>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</si>
  <si>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</si>
  <si>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</si>
  <si>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</si>
  <si>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</si>
  <si>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</si>
  <si>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</si>
  <si>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</si>
  <si>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</si>
  <si>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</si>
  <si>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</si>
  <si>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</si>
  <si>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</si>
  <si>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</si>
  <si>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</si>
  <si>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</si>
  <si>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</si>
  <si>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</si>
  <si>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</si>
  <si>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</si>
  <si>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</si>
  <si>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</si>
  <si>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</si>
  <si>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</si>
  <si>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</si>
  <si>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</si>
  <si>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</si>
  <si>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</si>
  <si>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</si>
  <si>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</si>
  <si>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</si>
  <si>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</si>
  <si>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</si>
  <si>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</si>
  <si>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</si>
  <si>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</si>
  <si>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</si>
  <si>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</si>
  <si>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</si>
  <si>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</si>
  <si>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</si>
  <si>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</si>
  <si>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</si>
  <si>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</si>
  <si>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</si>
  <si>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</si>
  <si>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</si>
  <si>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</si>
  <si>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</si>
  <si>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</si>
  <si>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</si>
  <si>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</si>
  <si>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</si>
  <si>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</si>
  <si>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</si>
  <si>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</si>
  <si>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</si>
  <si>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</si>
  <si>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</si>
  <si>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</si>
  <si>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</si>
  <si>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</si>
  <si>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</si>
  <si>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</si>
  <si>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</si>
  <si>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</si>
  <si>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</si>
  <si>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</si>
  <si>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</si>
  <si>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</si>
  <si>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</si>
  <si>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</si>
  <si>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</si>
  <si>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</si>
  <si>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</si>
  <si>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</si>
  <si>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</si>
  <si>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</si>
  <si>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</si>
  <si>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</si>
  <si>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</si>
  <si>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</si>
  <si>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</si>
  <si>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</si>
  <si>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</si>
  <si>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</si>
  <si>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</si>
  <si>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</si>
  <si>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</si>
  <si>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</si>
  <si>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</si>
  <si>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</si>
  <si>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</si>
  <si>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</si>
  <si>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</si>
  <si>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</si>
  <si>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</si>
  <si>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</si>
  <si>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</si>
  <si>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</si>
  <si>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</si>
  <si>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</si>
  <si>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</si>
  <si>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</si>
  <si>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</si>
  <si>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</si>
  <si>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</si>
  <si>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</si>
  <si>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</si>
  <si>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</si>
  <si>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</si>
  <si>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</si>
  <si>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</si>
  <si>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</si>
  <si>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</si>
  <si>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</si>
  <si>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</si>
  <si>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</si>
  <si>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</si>
  <si>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</si>
  <si>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</si>
  <si>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</si>
  <si>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</si>
  <si>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</si>
  <si>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</si>
  <si>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</si>
  <si>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</si>
  <si>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</si>
  <si>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</si>
  <si>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</si>
  <si>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</si>
  <si>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</si>
  <si>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</si>
  <si>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</si>
  <si>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</si>
  <si>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</si>
  <si>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</si>
  <si>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</si>
  <si>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</si>
  <si>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</si>
  <si>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</si>
  <si>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</si>
  <si>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</si>
  <si>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</si>
  <si>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</si>
  <si>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</si>
  <si>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</si>
  <si>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</si>
  <si>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</si>
  <si>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</si>
  <si>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</si>
  <si>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</si>
  <si>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</si>
  <si>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</si>
  <si>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</si>
  <si>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</si>
  <si>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</si>
  <si>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</si>
  <si>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</si>
  <si>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</si>
  <si>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</si>
  <si>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</si>
  <si>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</si>
  <si>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</si>
  <si>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</si>
  <si>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</si>
  <si>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</si>
  <si>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</si>
  <si>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</si>
  <si>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</si>
  <si>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</si>
  <si>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</si>
  <si>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</si>
  <si>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</si>
  <si>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</si>
  <si>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</si>
  <si>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</si>
  <si>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</si>
  <si>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</si>
  <si>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</si>
  <si>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</si>
  <si>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</si>
  <si>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</si>
  <si>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</si>
  <si>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</si>
  <si>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</si>
  <si>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</si>
  <si>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</si>
  <si>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</si>
  <si>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</si>
  <si>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</si>
  <si>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</si>
  <si>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</si>
  <si>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</si>
  <si>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</si>
  <si>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</si>
  <si>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</si>
  <si>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</si>
  <si>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</si>
  <si>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</si>
  <si>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</si>
  <si>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</si>
  <si>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</si>
  <si>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</si>
  <si>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</si>
  <si>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</si>
  <si>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</si>
  <si>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</si>
  <si>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</si>
  <si>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</si>
  <si>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</si>
  <si>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</si>
  <si>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</si>
  <si>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</si>
  <si>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</si>
  <si>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</si>
  <si>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</si>
  <si>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</si>
  <si>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</si>
  <si>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</si>
  <si>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</si>
  <si>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</si>
  <si>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</si>
  <si>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</si>
  <si>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</si>
  <si>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</si>
  <si>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</si>
  <si>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</si>
  <si>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</si>
  <si>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</si>
  <si>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</si>
  <si>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</si>
  <si>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</si>
  <si>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</si>
  <si>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</si>
  <si>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</si>
  <si>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</si>
  <si>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</si>
  <si>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</si>
  <si>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</si>
  <si>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</si>
  <si>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</si>
  <si>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</si>
  <si>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</si>
  <si>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</si>
  <si>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</si>
  <si>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</si>
  <si>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</si>
  <si>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</si>
  <si>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</si>
  <si>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</si>
  <si>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</si>
  <si>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</si>
  <si>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</si>
  <si>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</si>
  <si>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</si>
  <si>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</si>
  <si>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</si>
  <si>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</si>
  <si>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</si>
  <si>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</si>
  <si>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</si>
  <si>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</si>
  <si>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</si>
  <si>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</si>
  <si>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</si>
  <si>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</si>
  <si>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</si>
  <si>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</si>
  <si>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</si>
  <si>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</si>
  <si>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</si>
  <si>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</si>
  <si>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</si>
  <si>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</si>
  <si>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</si>
  <si>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</si>
  <si>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</si>
  <si>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</si>
  <si>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</si>
  <si>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</si>
  <si>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</si>
  <si>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</si>
  <si>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</si>
  <si>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</si>
  <si>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</si>
  <si>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</si>
  <si>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</si>
  <si>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</si>
  <si>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</si>
  <si>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</si>
  <si>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</si>
  <si>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</si>
  <si>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</si>
  <si>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</si>
  <si>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</si>
  <si>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</si>
  <si>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</si>
  <si>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</si>
  <si>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</si>
  <si>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</si>
  <si>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</si>
  <si>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</si>
  <si>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</si>
  <si>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</si>
  <si>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</si>
  <si>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</si>
  <si>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</si>
  <si>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</si>
  <si>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</si>
  <si>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</si>
  <si>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</si>
  <si>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</si>
  <si>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</si>
  <si>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</si>
  <si>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</si>
  <si>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</si>
  <si>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</si>
  <si>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</si>
  <si>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</si>
  <si>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</si>
  <si>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</si>
  <si>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</si>
  <si>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</si>
  <si>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</si>
  <si>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</si>
  <si>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</si>
  <si>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</si>
  <si>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</si>
  <si>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</si>
  <si>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</si>
  <si>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</si>
  <si>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</si>
  <si>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</si>
  <si>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</si>
  <si>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</si>
  <si>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</si>
  <si>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</si>
  <si>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</si>
  <si>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</si>
  <si>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</si>
  <si>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</si>
  <si>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</si>
  <si>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</si>
  <si>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</si>
  <si>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</si>
  <si>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</si>
  <si>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</si>
  <si>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</si>
  <si>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</si>
  <si>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</si>
  <si>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</si>
  <si>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</si>
  <si>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</si>
  <si>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</si>
  <si>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</si>
  <si>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</si>
  <si>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</si>
  <si>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</si>
  <si>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</si>
  <si>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</si>
  <si>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</si>
  <si>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</si>
  <si>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</si>
  <si>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</si>
  <si>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</si>
  <si>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</si>
  <si>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</si>
  <si>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</si>
  <si>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</si>
  <si>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</si>
  <si>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</si>
  <si>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</si>
  <si>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</si>
  <si>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</si>
  <si>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</si>
  <si>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</si>
  <si>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</si>
  <si>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</si>
  <si>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</si>
  <si>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</si>
  <si>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</si>
  <si>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</si>
  <si>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</si>
  <si>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</si>
  <si>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</si>
  <si>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</si>
  <si>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</si>
  <si>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</si>
  <si>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</si>
  <si>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</si>
  <si>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</si>
  <si>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</si>
  <si>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</si>
  <si>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</si>
  <si>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</si>
  <si>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</si>
  <si>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</si>
  <si>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</si>
  <si>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</si>
  <si>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</si>
  <si>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</si>
  <si>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</si>
  <si>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</si>
  <si>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</si>
  <si>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</si>
  <si>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</si>
  <si>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</si>
  <si>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</si>
  <si>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</si>
  <si>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</si>
  <si>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</si>
  <si>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</si>
  <si>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</si>
  <si>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</si>
  <si>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</si>
  <si>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</si>
  <si>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</si>
  <si>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</si>
  <si>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</si>
  <si>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</si>
  <si>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</si>
  <si>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</si>
  <si>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</si>
  <si>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</si>
  <si>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</si>
  <si>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</si>
  <si>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</si>
  <si>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</si>
  <si>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</si>
  <si>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</si>
  <si>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</si>
  <si>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</si>
  <si>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</si>
  <si>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</si>
  <si>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</si>
  <si>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</si>
  <si>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</si>
  <si>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</si>
  <si>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</si>
  <si>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</si>
  <si>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</si>
  <si>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</si>
  <si>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</si>
  <si>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</si>
  <si>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</si>
  <si>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</si>
  <si>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</si>
  <si>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</si>
  <si>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</si>
  <si>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</si>
  <si>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</si>
  <si>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</si>
  <si>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</si>
  <si>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</si>
  <si>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</si>
  <si>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</si>
  <si>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</si>
  <si>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</si>
  <si>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</si>
  <si>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</si>
  <si>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</si>
  <si>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</si>
  <si>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</si>
  <si>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</si>
  <si>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</si>
  <si>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</si>
  <si>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</si>
  <si>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</si>
  <si>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</si>
  <si>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</si>
  <si>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</si>
  <si>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</si>
  <si>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</si>
  <si>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</si>
  <si>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</si>
  <si>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</si>
  <si>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</si>
  <si>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</si>
  <si>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</si>
  <si>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</si>
  <si>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</si>
  <si>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</si>
  <si>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</si>
  <si>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</si>
  <si>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</si>
  <si>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</si>
  <si>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</si>
  <si>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</si>
  <si>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</si>
  <si>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</si>
  <si>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</si>
  <si>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</si>
  <si>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</si>
  <si>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</si>
  <si>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</si>
  <si>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</si>
  <si>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</si>
  <si>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</si>
  <si>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</si>
  <si>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</si>
  <si>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</si>
  <si>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</si>
  <si>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</si>
  <si>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</si>
  <si>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</si>
  <si>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</si>
  <si>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</si>
  <si>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</si>
  <si>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</si>
  <si>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</si>
  <si>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</si>
  <si>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</si>
  <si>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</si>
  <si>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</si>
  <si>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</si>
  <si>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</si>
  <si>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</si>
  <si>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</si>
  <si>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</si>
  <si>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</si>
  <si>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</si>
  <si>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</si>
  <si>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</si>
  <si>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</si>
  <si>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</si>
  <si>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</si>
  <si>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</si>
  <si>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</si>
  <si>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</si>
  <si>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</si>
  <si>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</si>
  <si>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</si>
  <si>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</si>
  <si>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</si>
  <si>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</si>
  <si>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</si>
  <si>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</si>
  <si>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</si>
  <si>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</si>
  <si>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</si>
  <si>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</si>
  <si>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</si>
  <si>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</si>
  <si>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</si>
  <si>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</si>
  <si>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</si>
  <si>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</si>
  <si>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</si>
  <si>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</si>
  <si>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</si>
  <si>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</si>
  <si>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</si>
  <si>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</si>
  <si>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</si>
  <si>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</si>
  <si>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</si>
  <si>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</si>
  <si>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</si>
  <si>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</si>
  <si>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</si>
  <si>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</si>
  <si>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</si>
  <si>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</si>
  <si>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</si>
  <si>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</si>
  <si>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</si>
  <si>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</si>
  <si>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</si>
  <si>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</si>
  <si>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</si>
  <si>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</si>
  <si>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</si>
  <si>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</si>
  <si>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</si>
  <si>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</si>
  <si>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</si>
  <si>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</si>
  <si>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</si>
  <si>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</si>
  <si>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</si>
  <si>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</si>
  <si>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</si>
  <si>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</si>
  <si>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</si>
  <si>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</si>
  <si>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</si>
  <si>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</si>
  <si>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</si>
  <si>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</si>
  <si>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</si>
  <si>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</si>
  <si>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</si>
  <si>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</si>
  <si>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</si>
  <si>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</si>
  <si>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</si>
  <si>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</si>
  <si>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</si>
  <si>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</si>
  <si>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</si>
  <si>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</si>
  <si>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</si>
  <si>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</si>
  <si>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</si>
  <si>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</si>
  <si>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</si>
  <si>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</si>
  <si>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</si>
  <si>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</si>
  <si>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</si>
  <si>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</si>
  <si>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</si>
  <si>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</si>
  <si>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</si>
  <si>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</si>
  <si>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</si>
  <si>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</si>
  <si>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</si>
  <si>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</si>
  <si>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</si>
  <si>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</si>
  <si>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</si>
  <si>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</si>
  <si>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</si>
  <si>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</si>
  <si>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</si>
  <si>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</si>
  <si>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</si>
  <si>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</si>
  <si>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</si>
  <si>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</si>
  <si>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</si>
  <si>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</si>
  <si>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</si>
  <si>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</si>
  <si>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</si>
  <si>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</si>
  <si>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</si>
  <si>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</si>
  <si>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</si>
  <si>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</si>
  <si>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</si>
  <si>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</si>
  <si>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</si>
  <si>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</si>
  <si>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</si>
  <si>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</si>
  <si>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</si>
  <si>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</si>
  <si>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</si>
  <si>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</si>
  <si>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</si>
  <si>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</si>
  <si>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</si>
  <si>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</si>
  <si>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</si>
  <si>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</si>
  <si>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</si>
  <si>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</si>
  <si>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</si>
  <si>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</si>
  <si>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</si>
  <si>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</si>
  <si>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</si>
  <si>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</si>
  <si>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</si>
  <si>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</si>
  <si>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</si>
  <si>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</si>
  <si>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</si>
  <si>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</si>
  <si>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</si>
  <si>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</si>
  <si>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</si>
  <si>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</si>
  <si>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</si>
  <si>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</si>
  <si>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</si>
  <si>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</si>
  <si>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</si>
  <si>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</si>
  <si>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</si>
  <si>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</si>
  <si>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</si>
  <si>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</si>
  <si>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</si>
  <si>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</si>
  <si>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</si>
  <si>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</si>
  <si>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</si>
  <si>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</si>
  <si>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</si>
  <si>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</si>
  <si>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</si>
  <si>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</si>
  <si>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</si>
  <si>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</si>
  <si>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</si>
  <si>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</si>
  <si>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</si>
  <si>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</si>
  <si>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</si>
  <si>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</si>
  <si>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</si>
  <si>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</si>
  <si>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</si>
  <si>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</si>
  <si>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</si>
  <si>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</si>
  <si>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</si>
  <si>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</si>
  <si>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</si>
  <si>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</si>
  <si>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</si>
  <si>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</si>
  <si>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</si>
  <si>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</si>
  <si>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</si>
  <si>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</si>
  <si>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</si>
  <si>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</si>
  <si>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</si>
  <si>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</si>
  <si>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</si>
  <si>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</si>
  <si>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</si>
  <si>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</si>
  <si>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</si>
  <si>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</si>
  <si>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</si>
  <si>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</si>
  <si>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</si>
  <si>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</si>
  <si>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</si>
  <si>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</si>
  <si>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</si>
  <si>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</si>
  <si>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</si>
  <si>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</si>
  <si>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</si>
  <si>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</si>
  <si>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</si>
  <si>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</si>
  <si>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</si>
  <si>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</si>
  <si>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</si>
  <si>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</si>
  <si>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</si>
  <si>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</si>
  <si>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</si>
  <si>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</si>
  <si>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</si>
  <si>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</si>
  <si>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</si>
  <si>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</si>
  <si>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</si>
  <si>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</si>
  <si>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</si>
  <si>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</si>
  <si>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</si>
  <si>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</si>
  <si>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</si>
  <si>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</si>
  <si>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</si>
  <si>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</si>
  <si>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</si>
  <si>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</si>
  <si>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</si>
  <si>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</si>
  <si>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</si>
  <si>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</si>
  <si>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</si>
  <si>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</si>
  <si>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</si>
  <si>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</si>
  <si>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</si>
  <si>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</si>
  <si>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</si>
  <si>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</si>
  <si>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</si>
  <si>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</si>
  <si>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</si>
  <si>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</si>
  <si>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</si>
  <si>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</si>
  <si>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</si>
  <si>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</si>
  <si>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</si>
  <si>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</si>
  <si>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</si>
  <si>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</si>
  <si>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</si>
  <si>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</si>
  <si>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</si>
  <si>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</si>
  <si>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</si>
  <si>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</si>
  <si>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</si>
  <si>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</si>
  <si>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</si>
  <si>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</si>
  <si>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</si>
  <si>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</si>
  <si>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</si>
  <si>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</si>
  <si>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</si>
  <si>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</si>
  <si>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</si>
  <si>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</si>
  <si>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</si>
  <si>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</si>
  <si>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</si>
  <si>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</si>
  <si>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</si>
  <si>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</si>
  <si>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</si>
  <si>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</si>
  <si>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</si>
  <si>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</si>
  <si>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</si>
  <si>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</si>
  <si>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</si>
  <si>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</si>
  <si>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</si>
  <si>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</si>
  <si>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</si>
  <si>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</si>
  <si>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</si>
  <si>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</si>
  <si>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</si>
  <si>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</si>
  <si>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</si>
  <si>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</si>
  <si>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</si>
  <si>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</si>
  <si>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</si>
  <si>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</si>
  <si>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</si>
  <si>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</si>
  <si>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</si>
  <si>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</si>
  <si>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</si>
  <si>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</si>
  <si>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</si>
  <si>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</si>
  <si>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</si>
  <si>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</si>
  <si>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</si>
  <si>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</si>
  <si>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</si>
  <si>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</si>
  <si>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</si>
  <si>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</si>
  <si>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</si>
  <si>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</si>
  <si>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</si>
  <si>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</si>
  <si>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</si>
  <si>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</si>
  <si>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</si>
  <si>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</si>
  <si>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</si>
  <si>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</si>
  <si>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</si>
  <si>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</si>
  <si>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</si>
  <si>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</si>
  <si>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</si>
  <si>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</si>
  <si>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</si>
  <si>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</si>
  <si>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</si>
  <si>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</si>
  <si>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</si>
  <si>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</si>
  <si>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</si>
  <si>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</si>
  <si>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</si>
  <si>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</si>
  <si>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</si>
  <si>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</si>
  <si>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</si>
  <si>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</si>
  <si>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</si>
  <si>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</si>
  <si>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</si>
  <si>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</si>
  <si>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</si>
  <si>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</si>
  <si>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</si>
  <si>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</si>
  <si>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</si>
  <si>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</si>
  <si>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</si>
  <si>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</si>
  <si>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</si>
  <si>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</si>
  <si>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</si>
  <si>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</si>
  <si>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</si>
  <si>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</si>
  <si>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</si>
  <si>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</si>
  <si>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</si>
  <si>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</si>
  <si>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</si>
  <si>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</si>
  <si>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</si>
  <si>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</si>
  <si>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</si>
  <si>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</si>
  <si>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</si>
  <si>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</si>
  <si>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</si>
  <si>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</si>
  <si>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</si>
  <si>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</si>
  <si>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</si>
  <si>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</si>
  <si>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</si>
  <si>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</si>
  <si>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</si>
  <si>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</si>
  <si>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</si>
  <si>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</si>
  <si>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</si>
  <si>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</si>
  <si>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</si>
  <si>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</si>
  <si>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</si>
  <si>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</si>
  <si>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</si>
  <si>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</si>
  <si>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</si>
  <si>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</si>
  <si>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</si>
  <si>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</si>
  <si>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</si>
  <si>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</si>
  <si>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</si>
  <si>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</si>
  <si>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</si>
  <si>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</si>
  <si>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</si>
  <si>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</si>
  <si>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</si>
  <si>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</si>
  <si>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</si>
  <si>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</si>
  <si>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</si>
  <si>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</si>
  <si>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</si>
  <si>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</si>
  <si>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</si>
  <si>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</si>
  <si>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</si>
  <si>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</si>
  <si>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</si>
  <si>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</si>
  <si>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</si>
  <si>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</si>
  <si>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</si>
  <si>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</si>
  <si>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</si>
  <si>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</si>
  <si>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</si>
  <si>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</si>
  <si>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</si>
  <si>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</si>
  <si>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</si>
  <si>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</si>
  <si>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</si>
  <si>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</si>
  <si>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</si>
  <si>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</si>
  <si>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</si>
  <si>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</si>
  <si>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</si>
  <si>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</si>
  <si>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</si>
  <si>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</si>
  <si>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</si>
  <si>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</si>
  <si>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</si>
  <si>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</si>
  <si>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</si>
  <si>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</si>
  <si>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</si>
  <si>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</si>
  <si>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</si>
  <si>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</si>
  <si>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</si>
  <si>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</si>
  <si>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</si>
  <si>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</si>
  <si>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</si>
  <si>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</si>
  <si>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</si>
  <si>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</si>
  <si>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</si>
  <si>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</si>
  <si>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</si>
  <si>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</si>
  <si>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</si>
  <si>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</si>
  <si>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</si>
  <si>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</si>
  <si>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</si>
  <si>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</si>
  <si>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</si>
  <si>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</si>
  <si>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</si>
  <si>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</si>
  <si>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</si>
  <si>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</si>
  <si>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</si>
  <si>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</si>
  <si>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</si>
  <si>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</si>
  <si>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</si>
  <si>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</si>
  <si>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</si>
  <si>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</si>
  <si>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</si>
  <si>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</si>
  <si>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</si>
  <si>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</si>
  <si>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</si>
  <si>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</si>
  <si>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</si>
  <si>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</si>
  <si>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</si>
  <si>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</si>
  <si>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</si>
  <si>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</si>
  <si>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</si>
  <si>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</si>
  <si>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</si>
  <si>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</si>
  <si>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</si>
  <si>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</si>
  <si>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</si>
  <si>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</si>
  <si>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</si>
  <si>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</si>
  <si>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</si>
  <si>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</si>
  <si>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</si>
  <si>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</si>
  <si>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</si>
  <si>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</si>
  <si>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</si>
  <si>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</si>
  <si>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</si>
  <si>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</si>
  <si>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</si>
  <si>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</si>
  <si>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</si>
  <si>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</si>
  <si>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</si>
  <si>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</si>
  <si>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</si>
  <si>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</si>
  <si>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</si>
  <si>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</si>
  <si>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</si>
  <si>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</si>
  <si>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</si>
  <si>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</si>
  <si>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</si>
  <si>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</si>
  <si>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</si>
  <si>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</si>
  <si>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</si>
  <si>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</si>
  <si>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</si>
  <si>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</si>
  <si>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</si>
  <si>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</si>
  <si>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</si>
  <si>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</si>
  <si>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</si>
  <si>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</si>
  <si>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</si>
  <si>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</si>
  <si>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</si>
  <si>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</si>
  <si>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</si>
  <si>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</si>
  <si>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</si>
  <si>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</si>
  <si>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</si>
  <si>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</si>
  <si>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</si>
  <si>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</si>
  <si>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</si>
  <si>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</si>
  <si>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</si>
  <si>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</si>
  <si>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</si>
  <si>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</si>
  <si>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</si>
  <si>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</si>
  <si>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</si>
  <si>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</si>
  <si>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</si>
  <si>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</si>
  <si>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</si>
  <si>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</si>
  <si>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</si>
  <si>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</si>
  <si>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</si>
  <si>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</si>
  <si>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</si>
  <si>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</si>
  <si>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</si>
  <si>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</si>
  <si>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</si>
  <si>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</si>
  <si>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</si>
  <si>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</si>
  <si>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</si>
  <si>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</si>
  <si>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</si>
  <si>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</si>
  <si>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</si>
  <si>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</si>
  <si>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</si>
  <si>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</si>
  <si>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</si>
  <si>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</si>
  <si>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</si>
  <si>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</si>
  <si>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</si>
  <si>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</si>
  <si>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</si>
  <si>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</si>
  <si>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</si>
  <si>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</si>
  <si>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</si>
  <si>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</si>
  <si>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</si>
  <si>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</si>
  <si>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</si>
  <si>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</si>
  <si>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</si>
  <si>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</si>
  <si>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</si>
  <si>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</si>
  <si>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</si>
  <si>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</si>
  <si>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</si>
  <si>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</si>
  <si>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</si>
  <si>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</si>
  <si>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</si>
  <si>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</si>
  <si>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</si>
  <si>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</si>
  <si>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</si>
  <si>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</si>
  <si>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</si>
  <si>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</si>
  <si>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</si>
  <si>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</si>
  <si>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</si>
  <si>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</si>
  <si>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</si>
  <si>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</si>
  <si>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</si>
  <si>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</si>
  <si>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</si>
  <si>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</si>
  <si>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</si>
  <si>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</si>
  <si>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</si>
  <si>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</si>
  <si>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</si>
  <si>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</si>
  <si>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</si>
  <si>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</si>
  <si>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</si>
  <si>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</si>
  <si>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</si>
  <si>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</si>
  <si>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</si>
  <si>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</si>
  <si>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</si>
  <si>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</si>
  <si>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</si>
  <si>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</si>
  <si>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</si>
  <si>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</si>
  <si>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</si>
  <si>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</si>
  <si>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</si>
  <si>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</si>
  <si>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</si>
  <si>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</si>
  <si>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</si>
  <si>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</si>
  <si>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</si>
  <si>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</si>
  <si>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</si>
  <si>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</si>
  <si>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</si>
  <si>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</si>
  <si>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</si>
  <si>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</si>
  <si>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</si>
  <si>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</si>
  <si>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</si>
  <si>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</si>
  <si>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</si>
  <si>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</si>
  <si>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</si>
  <si>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</si>
  <si>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</si>
  <si>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</si>
  <si>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</si>
  <si>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</si>
  <si>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</si>
  <si>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</si>
  <si>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</si>
  <si>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</si>
  <si>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</si>
  <si>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</si>
  <si>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</si>
  <si>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</si>
  <si>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</si>
  <si>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</si>
  <si>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</si>
  <si>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</si>
  <si>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</si>
  <si>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</si>
  <si>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</si>
  <si>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</si>
  <si>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</si>
  <si>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</si>
  <si>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</si>
  <si>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</si>
  <si>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</si>
  <si>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</si>
  <si>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</si>
  <si>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</si>
  <si>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</si>
  <si>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</si>
  <si>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</si>
  <si>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</si>
  <si>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</si>
  <si>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</si>
  <si>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</si>
  <si>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</si>
  <si>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</si>
  <si>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</si>
  <si>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</si>
  <si>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</si>
  <si>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</si>
  <si>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</si>
  <si>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</si>
  <si>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</si>
  <si>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</si>
  <si>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</si>
  <si>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</si>
  <si>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</si>
  <si>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</si>
  <si>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</si>
  <si>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</si>
  <si>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</si>
  <si>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</si>
  <si>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</si>
  <si>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</si>
  <si>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</si>
  <si>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</si>
  <si>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</si>
  <si>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</si>
  <si>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</si>
  <si>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</si>
  <si>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</si>
  <si>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</si>
  <si>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</si>
  <si>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</si>
  <si>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</si>
  <si>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</si>
  <si>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</si>
  <si>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</si>
  <si>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</si>
  <si>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</si>
  <si>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</si>
  <si>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</si>
  <si>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</si>
  <si>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</si>
  <si>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</si>
  <si>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</si>
  <si>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</si>
  <si>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</si>
  <si>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</si>
  <si>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</si>
  <si>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</si>
  <si>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</si>
  <si>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</si>
  <si>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</si>
  <si>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</si>
  <si>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</si>
  <si>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</si>
  <si>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</si>
  <si>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</si>
  <si>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</si>
  <si>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</si>
  <si>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</si>
  <si>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</si>
  <si>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</si>
  <si>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</si>
  <si>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</si>
  <si>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</si>
  <si>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</si>
  <si>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</si>
  <si>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</si>
  <si>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</si>
  <si>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</si>
  <si>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</si>
  <si>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</si>
  <si>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</si>
  <si>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</si>
  <si>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</si>
  <si>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</si>
  <si>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</si>
  <si>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</si>
  <si>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</si>
  <si>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</si>
  <si>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</si>
  <si>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</si>
  <si>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</si>
  <si>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</si>
  <si>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</si>
  <si>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</si>
  <si>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</si>
  <si>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</si>
  <si>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</si>
  <si>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</si>
  <si>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</si>
  <si>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</si>
  <si>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</si>
  <si>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</si>
  <si>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</si>
  <si>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</si>
  <si>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</si>
  <si>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</si>
  <si>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</si>
  <si>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</si>
  <si>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</si>
  <si>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</si>
  <si>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</si>
  <si>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</si>
  <si>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</si>
  <si>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</si>
  <si>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</si>
  <si>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</si>
  <si>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</si>
  <si>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</si>
  <si>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</si>
  <si>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</si>
  <si>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</si>
  <si>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</si>
  <si>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</si>
  <si>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</si>
  <si>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</si>
  <si>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</si>
  <si>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</si>
  <si>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</si>
  <si>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</si>
  <si>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</si>
  <si>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</si>
  <si>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</si>
  <si>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</si>
  <si>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</si>
  <si>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</si>
  <si>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</si>
  <si>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</si>
  <si>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</si>
  <si>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</si>
  <si>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</si>
  <si>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</si>
  <si>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</si>
  <si>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</si>
  <si>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</si>
  <si>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</si>
  <si>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</si>
  <si>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</si>
  <si>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</si>
  <si>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</si>
  <si>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</si>
  <si>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</si>
  <si>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</si>
  <si>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</si>
  <si>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</si>
  <si>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</si>
  <si>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</si>
  <si>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</si>
  <si>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</si>
  <si>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</si>
  <si>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</si>
  <si>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</si>
  <si>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</si>
  <si>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</si>
  <si>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</si>
  <si>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</si>
  <si>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</si>
  <si>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</si>
  <si>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</si>
  <si>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</si>
  <si>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</si>
  <si>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</si>
  <si>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</si>
  <si>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</si>
  <si>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</si>
  <si>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</si>
  <si>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</si>
  <si>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</si>
  <si>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</si>
  <si>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</si>
  <si>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</si>
  <si>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</si>
  <si>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</si>
  <si>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</si>
  <si>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</si>
  <si>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</si>
  <si>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</si>
  <si>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</si>
  <si>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</si>
  <si>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</si>
  <si>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</si>
  <si>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</si>
  <si>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</si>
  <si>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</si>
  <si>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</si>
  <si>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</si>
  <si>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</si>
  <si>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</si>
  <si>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</si>
  <si>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</si>
  <si>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</si>
  <si>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</si>
  <si>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</si>
  <si>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</si>
  <si>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</si>
  <si>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</si>
  <si>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</si>
  <si>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</si>
  <si>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</si>
  <si>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</si>
  <si>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</si>
  <si>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</si>
  <si>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</si>
  <si>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</si>
  <si>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</si>
  <si>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</si>
  <si>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</si>
  <si>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</si>
  <si>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</si>
  <si>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</si>
  <si>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</si>
  <si>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</si>
  <si>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</si>
  <si>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</si>
  <si>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</si>
  <si>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</si>
  <si>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</si>
  <si>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</si>
  <si>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</si>
  <si>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</si>
  <si>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</si>
  <si>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</si>
  <si>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</si>
  <si>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</si>
  <si>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</si>
  <si>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</si>
  <si>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</si>
  <si>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</si>
  <si>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</si>
  <si>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</si>
  <si>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</si>
  <si>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</si>
  <si>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</si>
  <si>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</si>
  <si>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</si>
  <si>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</si>
  <si>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</si>
  <si>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</si>
  <si>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</si>
  <si>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</si>
  <si>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</si>
  <si>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</si>
  <si>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</si>
  <si>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</si>
  <si>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</si>
  <si>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</si>
  <si>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</si>
  <si>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</si>
  <si>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</si>
  <si>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</si>
  <si>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</si>
  <si>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</si>
  <si>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</si>
  <si>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</si>
  <si>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</si>
  <si>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</si>
  <si>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</si>
  <si>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</si>
  <si>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</si>
  <si>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</si>
  <si>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</si>
  <si>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</si>
  <si>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</si>
  <si>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</si>
  <si>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</si>
  <si>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</si>
  <si>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</si>
  <si>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</si>
  <si>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</si>
  <si>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</si>
  <si>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</si>
  <si>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</si>
  <si>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</si>
  <si>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</si>
  <si>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</si>
  <si>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</si>
  <si>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</si>
  <si>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</si>
  <si>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</si>
  <si>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</si>
  <si>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</si>
  <si>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</si>
  <si>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</si>
  <si>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</si>
  <si>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</si>
  <si>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</si>
  <si>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</si>
  <si>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</si>
  <si>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</si>
  <si>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</si>
  <si>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</si>
  <si>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</si>
  <si>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</si>
  <si>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</si>
  <si>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</si>
  <si>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</si>
  <si>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</si>
  <si>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</si>
  <si>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</si>
  <si>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</si>
  <si>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</si>
  <si>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</si>
  <si>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</si>
  <si>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</si>
  <si>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</si>
  <si>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</si>
  <si>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</si>
  <si>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</si>
  <si>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</si>
  <si>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</si>
  <si>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</si>
  <si>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</si>
  <si>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</si>
  <si>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</si>
  <si>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</si>
  <si>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</si>
  <si>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</si>
  <si>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</si>
  <si>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</si>
  <si>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</si>
  <si>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</si>
  <si>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</si>
  <si>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</si>
  <si>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</si>
  <si>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</si>
  <si>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</si>
  <si>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</si>
  <si>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</si>
  <si>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</si>
  <si>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</si>
  <si>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</si>
  <si>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</si>
  <si>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</si>
  <si>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</si>
  <si>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</si>
  <si>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</si>
  <si>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</si>
  <si>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</si>
  <si>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</si>
  <si>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</si>
  <si>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</si>
  <si>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</si>
  <si>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</si>
  <si>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</si>
  <si>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</si>
  <si>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</si>
  <si>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</si>
  <si>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</si>
  <si>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</si>
  <si>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</si>
  <si>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</si>
  <si>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</si>
  <si>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</si>
  <si>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</si>
  <si>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</si>
  <si>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</si>
  <si>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</si>
  <si>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</si>
  <si>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</si>
  <si>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</si>
  <si>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</si>
  <si>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</si>
  <si>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</si>
  <si>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</si>
  <si>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</si>
  <si>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</si>
  <si>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</si>
  <si>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</si>
  <si>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</si>
  <si>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</si>
  <si>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</si>
  <si>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</si>
  <si>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</si>
  <si>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</si>
  <si>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</si>
  <si>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</si>
  <si>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</si>
  <si>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</si>
  <si>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</si>
  <si>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</si>
  <si>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</si>
  <si>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</si>
  <si>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</si>
  <si>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</si>
  <si>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</si>
  <si>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</si>
  <si>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</si>
  <si>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</si>
  <si>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</si>
  <si>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</si>
  <si>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</si>
  <si>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</si>
  <si>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</si>
  <si>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</si>
  <si>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</si>
  <si>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</si>
  <si>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</si>
  <si>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</si>
  <si>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</si>
  <si>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</si>
  <si>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</si>
  <si>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</si>
  <si>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</si>
  <si>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</si>
  <si>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</si>
  <si>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</si>
  <si>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</si>
  <si>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</si>
  <si>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</si>
  <si>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</si>
  <si>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</si>
  <si>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</si>
  <si>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</si>
  <si>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</si>
  <si>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</si>
  <si>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</si>
  <si>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</si>
  <si>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</si>
  <si>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</si>
  <si>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</si>
  <si>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</si>
  <si>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</si>
  <si>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</si>
  <si>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</si>
  <si>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</si>
  <si>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</si>
  <si>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</si>
  <si>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</si>
  <si>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</si>
  <si>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</si>
  <si>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</si>
  <si>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</si>
  <si>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</si>
  <si>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</si>
  <si>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</si>
  <si>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</si>
  <si>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</si>
  <si>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</si>
  <si>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</si>
  <si>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</si>
  <si>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</si>
  <si>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</si>
  <si>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</si>
  <si>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</si>
  <si>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</si>
  <si>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</si>
  <si>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</si>
  <si>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</si>
  <si>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</si>
  <si>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</si>
  <si>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</si>
  <si>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</si>
  <si>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</si>
  <si>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</si>
  <si>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</si>
  <si>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</si>
  <si>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</si>
  <si>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</si>
  <si>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</si>
  <si>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</si>
  <si>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</si>
  <si>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</si>
  <si>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</si>
  <si>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</si>
  <si>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</si>
  <si>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</si>
  <si>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</si>
  <si>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</si>
  <si>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</si>
  <si>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</si>
  <si>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</si>
  <si>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</si>
  <si>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</si>
  <si>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</si>
  <si>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</si>
  <si>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</si>
  <si>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</si>
  <si>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</si>
  <si>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</si>
  <si>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</si>
  <si>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</si>
  <si>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</si>
  <si>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</si>
  <si>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</si>
  <si>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</si>
  <si>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</si>
  <si>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</si>
  <si>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</si>
  <si>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</si>
  <si>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</si>
  <si>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</si>
  <si>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</si>
  <si>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</si>
  <si>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</si>
  <si>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</si>
  <si>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</si>
  <si>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</si>
  <si>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</si>
  <si>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</si>
  <si>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</si>
  <si>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</si>
  <si>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</si>
  <si>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</si>
  <si>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</si>
  <si>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</si>
  <si>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</si>
  <si>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</si>
  <si>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</si>
  <si>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</si>
  <si>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</si>
  <si>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</si>
  <si>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</si>
  <si>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</si>
  <si>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</si>
  <si>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</si>
  <si>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</si>
  <si>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</si>
  <si>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</si>
  <si>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</si>
  <si>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</si>
  <si>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</si>
  <si>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</si>
  <si>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</si>
  <si>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</si>
  <si>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</si>
  <si>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</si>
  <si>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</si>
  <si>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</si>
  <si>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</si>
  <si>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</si>
  <si>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</si>
  <si>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</si>
  <si>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</si>
  <si>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</si>
  <si>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</si>
  <si>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</si>
  <si>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</si>
  <si>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</si>
  <si>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</si>
  <si>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</si>
  <si>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</si>
  <si>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</si>
  <si>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</si>
  <si>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</si>
  <si>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</si>
  <si>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</si>
  <si>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</si>
  <si>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</si>
  <si>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</si>
  <si>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</si>
  <si>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</si>
  <si>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</si>
  <si>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</si>
  <si>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</si>
  <si>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</si>
  <si>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</si>
  <si>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</si>
  <si>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</si>
  <si>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</si>
  <si>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</si>
  <si>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</si>
  <si>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</si>
  <si>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</si>
  <si>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</si>
  <si>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</si>
  <si>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</si>
  <si>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</si>
  <si>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</si>
  <si>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</si>
  <si>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</si>
  <si>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</si>
  <si>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</si>
  <si>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</si>
  <si>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</si>
  <si>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</si>
  <si>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</si>
  <si>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</si>
  <si>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</si>
  <si>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</si>
  <si>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</si>
  <si>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</si>
  <si>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</si>
  <si>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</si>
  <si>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</si>
  <si>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</si>
  <si>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</si>
  <si>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</si>
  <si>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</si>
  <si>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</si>
  <si>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</si>
  <si>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</si>
  <si>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</si>
  <si>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</si>
  <si>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</si>
  <si>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</si>
  <si>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</si>
  <si>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</si>
  <si>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</si>
  <si>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</si>
  <si>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</si>
  <si>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</si>
  <si>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</si>
  <si>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</si>
  <si>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</si>
  <si>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</si>
  <si>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</si>
  <si>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</si>
  <si>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</si>
  <si>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</si>
  <si>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</si>
  <si>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</si>
  <si>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</si>
  <si>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</si>
  <si>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</si>
  <si>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</si>
  <si>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</si>
  <si>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</si>
  <si>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</si>
  <si>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</si>
  <si>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</si>
  <si>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</si>
  <si>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</si>
  <si>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</si>
  <si>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</si>
  <si>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</si>
  <si>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</si>
  <si>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</si>
  <si>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</si>
  <si>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</si>
  <si>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</si>
  <si>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</si>
  <si>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</si>
  <si>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</si>
  <si>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</si>
  <si>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</si>
  <si>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</si>
  <si>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</si>
  <si>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</si>
  <si>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</si>
  <si>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</si>
  <si>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</si>
  <si>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</si>
  <si>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</si>
  <si>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</si>
  <si>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</si>
  <si>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</si>
  <si>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</si>
  <si>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</si>
  <si>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</si>
  <si>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</si>
  <si>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</si>
  <si>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</si>
  <si>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</si>
  <si>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</si>
  <si>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</si>
  <si>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</si>
  <si>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</si>
  <si>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</si>
  <si>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</si>
  <si>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</si>
  <si>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</si>
  <si>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</si>
  <si>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</si>
  <si>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</si>
  <si>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</si>
  <si>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</si>
  <si>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</si>
  <si>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</si>
  <si>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</si>
  <si>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</si>
  <si>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</si>
  <si>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</si>
  <si>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</si>
  <si>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</si>
  <si>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</si>
  <si>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</si>
  <si>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</si>
  <si>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</si>
  <si>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</si>
  <si>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</si>
  <si>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</si>
  <si>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</si>
  <si>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</si>
  <si>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</si>
  <si>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</si>
  <si>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</si>
  <si>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</si>
  <si>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</si>
  <si>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</si>
  <si>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</si>
  <si>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</si>
  <si>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</si>
  <si>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</si>
  <si>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</si>
  <si>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</si>
  <si>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</si>
  <si>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</si>
  <si>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</si>
  <si>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</si>
  <si>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</si>
  <si>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</si>
  <si>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</si>
  <si>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</si>
  <si>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</si>
  <si>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</si>
  <si>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</si>
  <si>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</si>
  <si>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</si>
  <si>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</si>
  <si>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</si>
  <si>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</si>
  <si>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</si>
  <si>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</si>
  <si>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</si>
  <si>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</si>
  <si>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</si>
  <si>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</si>
  <si>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</si>
  <si>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</si>
  <si>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</si>
  <si>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</si>
  <si>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</si>
  <si>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</si>
  <si>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</si>
  <si>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</si>
  <si>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</si>
  <si>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</si>
  <si>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</si>
  <si>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</si>
  <si>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</si>
  <si>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</si>
  <si>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</si>
  <si>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</si>
  <si>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</si>
  <si>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</si>
  <si>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</si>
  <si>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</si>
  <si>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</si>
  <si>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</si>
  <si>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</si>
  <si>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</si>
  <si>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</si>
  <si>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</si>
  <si>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</si>
  <si>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</si>
  <si>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</si>
  <si>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</si>
  <si>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</si>
  <si>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</si>
  <si>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</si>
  <si>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</si>
  <si>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</si>
  <si>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</si>
  <si>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</si>
  <si>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</si>
  <si>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</si>
  <si>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</si>
  <si>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</si>
  <si>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</si>
  <si>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</si>
  <si>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</si>
  <si>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</si>
  <si>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</si>
  <si>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</si>
  <si>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</si>
  <si>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</si>
  <si>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</si>
  <si>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</si>
  <si>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</si>
  <si>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</si>
  <si>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</si>
  <si>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</si>
  <si>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</si>
  <si>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</si>
  <si>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</si>
  <si>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</si>
  <si>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</si>
  <si>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</si>
  <si>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</si>
  <si>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</si>
  <si>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</si>
  <si>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</si>
  <si>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</si>
  <si>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</si>
  <si>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</si>
  <si>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</si>
  <si>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</si>
  <si>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</si>
  <si>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</si>
  <si>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</si>
  <si>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</si>
  <si>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</si>
  <si>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</si>
  <si>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</si>
  <si>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</si>
  <si>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</si>
  <si>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</si>
  <si>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</si>
  <si>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</si>
  <si>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</si>
  <si>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</si>
  <si>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</si>
  <si>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</si>
  <si>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</si>
  <si>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</si>
  <si>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</si>
  <si>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</si>
  <si>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</si>
  <si>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</si>
  <si>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</si>
  <si>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</si>
  <si>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</si>
  <si>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</si>
  <si>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</si>
  <si>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</si>
  <si>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</si>
  <si>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</si>
  <si>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</si>
  <si>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</si>
  <si>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</si>
  <si>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</si>
  <si>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</si>
  <si>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</si>
  <si>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</si>
  <si>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</si>
  <si>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</si>
  <si>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</si>
  <si>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</si>
  <si>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</si>
  <si>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</si>
  <si>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</si>
  <si>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</si>
  <si>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</si>
  <si>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</si>
  <si>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</si>
  <si>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</si>
  <si>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</si>
  <si>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</si>
  <si>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</si>
  <si>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</si>
  <si>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</si>
  <si>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</si>
  <si>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</si>
  <si>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</si>
  <si>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</si>
  <si>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</si>
  <si>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</si>
  <si>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</si>
  <si>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</si>
  <si>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</si>
  <si>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</si>
  <si>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</si>
  <si>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</si>
  <si>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</si>
  <si>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</si>
  <si>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</si>
  <si>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</si>
  <si>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</si>
  <si>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</si>
  <si>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</si>
  <si>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</si>
  <si>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</si>
  <si>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</si>
  <si>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</si>
  <si>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</si>
  <si>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</si>
  <si>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</si>
  <si>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</si>
  <si>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</si>
  <si>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</si>
  <si>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</si>
  <si>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</si>
  <si>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</si>
  <si>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</si>
  <si>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</si>
  <si>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</si>
  <si>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</si>
  <si>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</si>
  <si>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</si>
  <si>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</si>
  <si>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</si>
  <si>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</si>
  <si>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</si>
  <si>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</si>
  <si>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</si>
  <si>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</si>
  <si>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</si>
  <si>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</si>
  <si>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</si>
  <si>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</si>
  <si>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</si>
  <si>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</si>
  <si>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</si>
  <si>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</si>
  <si>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</si>
  <si>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</si>
  <si>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</si>
  <si>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</si>
  <si>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</si>
  <si>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</si>
  <si>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</si>
  <si>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</si>
  <si>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</si>
  <si>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</si>
  <si>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</si>
  <si>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</si>
  <si>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</si>
  <si>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</si>
  <si>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</si>
  <si>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</si>
  <si>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</si>
  <si>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</si>
  <si>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</si>
  <si>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</si>
  <si>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</si>
  <si>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</si>
  <si>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</si>
  <si>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</si>
  <si>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</si>
  <si>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</si>
  <si>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</si>
  <si>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</si>
  <si>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</si>
  <si>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</si>
  <si>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</si>
  <si>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</si>
  <si>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</si>
  <si>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</si>
  <si>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</si>
  <si>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</si>
  <si>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</si>
  <si>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</si>
  <si>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</si>
  <si>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</si>
  <si>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</si>
  <si>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</si>
  <si>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</si>
  <si>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</si>
  <si>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</si>
  <si>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</si>
  <si>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</si>
  <si>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</si>
  <si>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</si>
  <si>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</si>
  <si>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</si>
  <si>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</si>
  <si>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</si>
  <si>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</si>
  <si>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</si>
  <si>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</si>
  <si>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</si>
  <si>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</si>
  <si>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</si>
  <si>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</si>
  <si>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</si>
  <si>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</si>
  <si>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</si>
  <si>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</si>
  <si>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</si>
  <si>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</si>
  <si>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</si>
  <si>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</si>
  <si>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</si>
  <si>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</si>
  <si>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</si>
  <si>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</si>
  <si>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</si>
  <si>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</si>
  <si>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</si>
  <si>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</si>
  <si>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</si>
  <si>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</si>
  <si>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</si>
  <si>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</si>
  <si>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</si>
  <si>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</si>
  <si>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</si>
  <si>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</si>
  <si>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</si>
  <si>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</si>
  <si>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</si>
  <si>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</si>
  <si>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</si>
  <si>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</si>
  <si>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</si>
  <si>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</si>
  <si>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</si>
  <si>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</si>
  <si>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</si>
  <si>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</si>
  <si>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</si>
  <si>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</si>
  <si>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</si>
  <si>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</si>
  <si>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</si>
  <si>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</si>
  <si>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</si>
  <si>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</si>
  <si>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</si>
  <si>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</si>
  <si>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</si>
  <si>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</si>
  <si>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</si>
  <si>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</si>
  <si>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</si>
  <si>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</si>
  <si>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</si>
  <si>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</si>
  <si>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</si>
  <si>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</si>
  <si>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</si>
  <si>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</si>
  <si>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</si>
  <si>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</si>
  <si>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</si>
  <si>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</si>
  <si>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</si>
  <si>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</si>
  <si>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</si>
  <si>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</si>
  <si>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</si>
  <si>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</si>
  <si>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</si>
  <si>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</si>
  <si>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</si>
  <si>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</si>
  <si>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</si>
  <si>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</si>
  <si>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</si>
  <si>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</si>
  <si>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</si>
  <si>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</si>
  <si>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</si>
  <si>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</si>
  <si>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</si>
  <si>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</si>
  <si>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</si>
  <si>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</si>
  <si>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</si>
  <si>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</si>
  <si>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</si>
  <si>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</si>
  <si>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</si>
  <si>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</si>
  <si>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</si>
  <si>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</si>
  <si>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</si>
  <si>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</si>
  <si>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</si>
  <si>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</si>
  <si>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</si>
  <si>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</si>
  <si>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</si>
  <si>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</si>
  <si>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</si>
  <si>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</si>
  <si>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</si>
  <si>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</si>
  <si>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</si>
  <si>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</si>
  <si>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</si>
  <si>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</si>
  <si>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</si>
  <si>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</si>
  <si>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</si>
  <si>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</si>
  <si>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</si>
  <si>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</si>
  <si>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</si>
  <si>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</si>
  <si>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</si>
  <si>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</si>
  <si>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</si>
  <si>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</si>
  <si>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</si>
  <si>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</si>
  <si>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</si>
  <si>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</si>
  <si>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</si>
  <si>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</si>
  <si>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</si>
  <si>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</si>
  <si>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</si>
  <si>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</si>
  <si>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</si>
  <si>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</si>
  <si>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</si>
  <si>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</si>
  <si>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</si>
  <si>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</si>
  <si>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</si>
  <si>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</si>
  <si>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</si>
  <si>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</si>
  <si>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</si>
  <si>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</si>
  <si>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</si>
  <si>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</si>
  <si>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</si>
  <si>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</si>
  <si>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</si>
  <si>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</si>
  <si>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</si>
  <si>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</si>
  <si>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</si>
  <si>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</si>
  <si>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</si>
  <si>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</si>
  <si>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</si>
  <si>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</si>
  <si>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</si>
  <si>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</si>
  <si>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</si>
  <si>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</si>
  <si>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</si>
  <si>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</si>
  <si>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</si>
  <si>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</si>
  <si>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</si>
  <si>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</si>
  <si>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</si>
  <si>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</si>
  <si>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</si>
  <si>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</si>
  <si>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</si>
  <si>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</si>
  <si>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</si>
  <si>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</si>
  <si>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</si>
  <si>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</si>
  <si>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</si>
  <si>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</si>
  <si>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</si>
  <si>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</si>
  <si>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</si>
  <si>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</si>
  <si>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</si>
  <si>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</si>
  <si>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</si>
  <si>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</si>
  <si>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</si>
  <si>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</si>
  <si>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</si>
  <si>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</si>
  <si>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</si>
  <si>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</si>
  <si>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</si>
  <si>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</si>
  <si>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</si>
  <si>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</si>
  <si>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</si>
  <si>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</si>
  <si>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</si>
  <si>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</si>
  <si>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</si>
  <si>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</si>
  <si>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</si>
  <si>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</si>
  <si>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</si>
  <si>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</si>
  <si>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</si>
  <si>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</si>
  <si>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</si>
  <si>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</si>
  <si>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</si>
  <si>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</si>
  <si>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</si>
  <si>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</si>
  <si>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</si>
  <si>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</si>
  <si>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</si>
  <si>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</si>
  <si>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</si>
  <si>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</si>
  <si>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</si>
  <si>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</si>
  <si>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</si>
  <si>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</si>
  <si>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</si>
  <si>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</si>
  <si>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</si>
  <si>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</si>
  <si>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</si>
  <si>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</si>
  <si>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</si>
  <si>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</si>
  <si>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</si>
  <si>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</si>
  <si>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</si>
  <si>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</si>
  <si>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</si>
  <si>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</si>
  <si>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</si>
  <si>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</si>
  <si>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</si>
  <si>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</si>
  <si>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</si>
  <si>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</si>
  <si>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</si>
  <si>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</si>
  <si>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</si>
  <si>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</si>
  <si>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</si>
  <si>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</si>
  <si>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</si>
  <si>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</si>
  <si>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</si>
  <si>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</si>
  <si>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</si>
  <si>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</si>
  <si>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</si>
  <si>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</si>
  <si>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</si>
  <si>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</si>
  <si>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</si>
  <si>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</si>
  <si>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</si>
  <si>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</si>
  <si>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</si>
  <si>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</si>
  <si>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</si>
  <si>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</si>
  <si>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</si>
  <si>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</si>
  <si>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</si>
  <si>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</si>
  <si>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</si>
  <si>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</si>
  <si>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</si>
  <si>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</si>
  <si>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</si>
  <si>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</si>
  <si>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</si>
  <si>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</si>
  <si>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</si>
  <si>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</si>
  <si>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</si>
  <si>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</si>
  <si>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</si>
  <si>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</si>
  <si>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</si>
  <si>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</si>
  <si>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</si>
  <si>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</si>
  <si>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</si>
  <si>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</si>
  <si>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</si>
  <si>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</si>
  <si>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</si>
  <si>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</si>
  <si>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</si>
  <si>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</si>
  <si>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</si>
  <si>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</si>
  <si>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</si>
  <si>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</si>
  <si>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</si>
  <si>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</si>
  <si>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</si>
  <si>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</si>
  <si>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</si>
  <si>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</si>
  <si>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</si>
  <si>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</si>
  <si>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</si>
  <si>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</si>
  <si>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</si>
  <si>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</si>
  <si>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</si>
  <si>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</si>
  <si>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</si>
  <si>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</si>
  <si>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</si>
  <si>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</si>
  <si>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</si>
  <si>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</si>
  <si>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</si>
  <si>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</si>
  <si>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</si>
  <si>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</si>
  <si>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</si>
  <si>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</si>
  <si>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</si>
  <si>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</si>
  <si>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</si>
  <si>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</si>
  <si>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</si>
  <si>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</si>
  <si>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</si>
  <si>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</si>
  <si>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</si>
  <si>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</si>
  <si>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</si>
  <si>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</si>
  <si>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</si>
  <si>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</si>
  <si>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</si>
  <si>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</si>
  <si>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</si>
  <si>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</si>
  <si>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</si>
  <si>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</si>
  <si>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</si>
  <si>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</si>
  <si>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</si>
  <si>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</si>
  <si>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</si>
  <si>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</si>
  <si>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</si>
  <si>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</si>
  <si>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</si>
  <si>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</si>
  <si>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</si>
  <si>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</si>
  <si>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</si>
  <si>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</si>
  <si>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</si>
  <si>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</si>
  <si>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</si>
  <si>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</si>
  <si>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</si>
  <si>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</si>
  <si>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</si>
  <si>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</si>
  <si>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</si>
  <si>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</si>
  <si>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</si>
  <si>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</si>
  <si>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</si>
  <si>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</si>
  <si>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</si>
  <si>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</si>
  <si>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</si>
  <si>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</si>
  <si>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</si>
  <si>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</si>
  <si>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</si>
  <si>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</si>
  <si>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</si>
  <si>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</si>
  <si>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</si>
  <si>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</si>
  <si>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</si>
  <si>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</si>
  <si>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</si>
  <si>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</si>
  <si>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</si>
  <si>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</si>
  <si>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</si>
  <si>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</si>
  <si>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</si>
  <si>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</si>
  <si>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</si>
  <si>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</si>
  <si>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</si>
  <si>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</si>
  <si>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</si>
  <si>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</si>
  <si>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</si>
  <si>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</si>
  <si>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</si>
  <si>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</si>
  <si>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</si>
  <si>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</si>
  <si>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</si>
  <si>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</si>
  <si>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</si>
  <si>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</si>
  <si>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</si>
  <si>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</si>
  <si>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</si>
  <si>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</si>
  <si>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</si>
  <si>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</si>
  <si>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</si>
  <si>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</si>
  <si>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</si>
  <si>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</si>
  <si>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</si>
  <si>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</si>
  <si>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</si>
  <si>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</si>
  <si>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</si>
  <si>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</si>
  <si>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</si>
  <si>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</si>
  <si>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</si>
  <si>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</si>
  <si>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</si>
  <si>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</si>
  <si>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</si>
  <si>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</si>
  <si>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</si>
  <si>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</si>
  <si>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</si>
  <si>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</si>
  <si>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</si>
  <si>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</si>
  <si>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</si>
  <si>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</si>
  <si>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</si>
  <si>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</si>
  <si>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</si>
  <si>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</si>
  <si>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</si>
  <si>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</si>
  <si>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</si>
  <si>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</si>
  <si>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</si>
  <si>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</si>
  <si>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</si>
  <si>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</si>
  <si>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</si>
  <si>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</si>
  <si>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</si>
  <si>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</si>
  <si>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</si>
  <si>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</si>
  <si>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</si>
  <si>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</si>
  <si>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</si>
  <si>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</si>
  <si>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</si>
  <si>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</si>
  <si>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</si>
  <si>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</si>
  <si>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</si>
  <si>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</si>
  <si>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</si>
  <si>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</si>
  <si>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</si>
  <si>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</si>
  <si>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</si>
  <si>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</si>
  <si>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</si>
  <si>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</si>
  <si>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</si>
  <si>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</si>
  <si>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</si>
  <si>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</si>
  <si>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</si>
  <si>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</si>
  <si>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</si>
  <si>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</si>
  <si>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</si>
  <si>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</si>
  <si>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</si>
  <si>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</si>
  <si>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</si>
  <si>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</si>
  <si>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</si>
  <si>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</si>
  <si>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</si>
  <si>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</si>
  <si>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</si>
  <si>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</si>
  <si>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</si>
  <si>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</si>
  <si>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</si>
  <si>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</si>
  <si>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</si>
  <si>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</si>
  <si>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</si>
  <si>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</si>
  <si>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</si>
  <si>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</si>
  <si>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</si>
  <si>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</si>
  <si>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</si>
  <si>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</si>
  <si>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</si>
  <si>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</si>
  <si>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</si>
  <si>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</si>
  <si>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</si>
  <si>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</si>
  <si>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</si>
  <si>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</si>
  <si>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</si>
  <si>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</si>
  <si>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</si>
  <si>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</si>
  <si>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</si>
  <si>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</si>
  <si>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</si>
  <si>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</si>
  <si>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</si>
  <si>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</si>
  <si>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</si>
  <si>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</si>
  <si>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</si>
  <si>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</si>
  <si>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</si>
  <si>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</si>
  <si>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</si>
  <si>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</si>
  <si>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</si>
  <si>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</si>
  <si>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</si>
  <si>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</si>
  <si>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</si>
  <si>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</si>
  <si>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</si>
  <si>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</si>
  <si>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</si>
  <si>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</si>
  <si>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</si>
  <si>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</si>
  <si>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</si>
  <si>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</si>
  <si>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</si>
  <si>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</si>
  <si>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</si>
  <si>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</si>
  <si>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</si>
  <si>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</si>
  <si>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</si>
  <si>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</si>
  <si>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</si>
  <si>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</si>
  <si>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</si>
  <si>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</si>
  <si>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</si>
  <si>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</si>
  <si>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</si>
  <si>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</si>
  <si>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</si>
  <si>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</si>
  <si>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</si>
  <si>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</si>
  <si>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</si>
  <si>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</si>
  <si>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</si>
  <si>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</si>
  <si>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</si>
  <si>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</si>
  <si>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</si>
  <si>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</si>
  <si>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</si>
  <si>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</si>
  <si>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</si>
  <si>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</si>
  <si>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</si>
  <si>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</si>
  <si>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</si>
  <si>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</si>
  <si>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</si>
  <si>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</si>
  <si>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</si>
  <si>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</si>
  <si>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</si>
  <si>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</si>
  <si>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</si>
  <si>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</si>
  <si>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</si>
  <si>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</si>
  <si>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</si>
  <si>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</si>
  <si>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</si>
  <si>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</si>
  <si>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</si>
  <si>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</si>
  <si>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</si>
  <si>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</si>
  <si>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</si>
  <si>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</si>
  <si>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</si>
  <si>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</si>
  <si>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</si>
  <si>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</si>
  <si>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</si>
  <si>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</si>
  <si>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</si>
  <si>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</si>
  <si>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</si>
  <si>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</si>
  <si>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</si>
  <si>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</si>
  <si>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</si>
  <si>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</si>
  <si>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</si>
  <si>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</si>
  <si>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</si>
  <si>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</si>
  <si>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</si>
  <si>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</si>
  <si>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</si>
  <si>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</si>
  <si>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</si>
  <si>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</si>
  <si>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</si>
  <si>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</si>
  <si>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</si>
  <si>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</si>
  <si>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</si>
  <si>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</si>
  <si>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</si>
  <si>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</si>
  <si>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</si>
  <si>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</si>
  <si>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</si>
  <si>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</si>
  <si>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</si>
  <si>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</si>
  <si>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</si>
  <si>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</si>
  <si>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</si>
  <si>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</si>
  <si>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</si>
  <si>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</si>
  <si>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</si>
  <si>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</si>
  <si>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</si>
  <si>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</si>
  <si>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</si>
  <si>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</si>
  <si>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</si>
  <si>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</si>
  <si>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</si>
  <si>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</si>
  <si>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</si>
  <si>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</si>
  <si>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</si>
  <si>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</si>
  <si>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</si>
  <si>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</si>
  <si>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</si>
  <si>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</si>
  <si>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</si>
  <si>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</si>
  <si>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</si>
  <si>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</si>
  <si>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</si>
  <si>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</si>
  <si>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</si>
  <si>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</si>
  <si>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</si>
  <si>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</si>
  <si>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</si>
  <si>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</si>
  <si>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</si>
  <si>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</si>
  <si>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</si>
  <si>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</si>
  <si>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</si>
  <si>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</si>
  <si>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</si>
  <si>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</si>
  <si>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</si>
  <si>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</si>
  <si>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</si>
  <si>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</si>
  <si>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</si>
  <si>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</si>
  <si>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</si>
  <si>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</si>
  <si>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</si>
  <si>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</si>
  <si>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</si>
  <si>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</si>
  <si>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</si>
  <si>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</si>
  <si>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</si>
  <si>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</si>
  <si>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</si>
  <si>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</si>
  <si>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</si>
  <si>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</si>
  <si>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</si>
  <si>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</si>
  <si>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</si>
  <si>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</si>
  <si>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</si>
  <si>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</si>
  <si>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</si>
  <si>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</si>
  <si>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</si>
  <si>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</si>
  <si>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</si>
  <si>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</si>
  <si>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</si>
  <si>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</si>
  <si>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</si>
  <si>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</si>
  <si>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</si>
  <si>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</si>
  <si>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</si>
  <si>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</si>
  <si>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</si>
  <si>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</si>
  <si>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</si>
  <si>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</si>
  <si>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</si>
  <si>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</si>
  <si>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</si>
  <si>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</si>
  <si>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</si>
  <si>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</si>
  <si>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</si>
  <si>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</si>
  <si>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</si>
  <si>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</si>
  <si>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</si>
  <si>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</si>
  <si>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</si>
  <si>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</si>
  <si>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</si>
  <si>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</si>
  <si>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</si>
  <si>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</si>
  <si>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</si>
  <si>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</si>
  <si>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</si>
  <si>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</si>
  <si>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</si>
  <si>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</si>
  <si>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</si>
  <si>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</si>
  <si>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</si>
  <si>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</si>
  <si>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</si>
  <si>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</si>
  <si>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</si>
  <si>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</si>
  <si>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</si>
  <si>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</si>
  <si>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</si>
  <si>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</si>
  <si>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</si>
  <si>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</si>
  <si>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</si>
  <si>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</si>
  <si>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</si>
  <si>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</si>
  <si>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</si>
  <si>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</si>
  <si>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</si>
  <si>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</si>
  <si>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</si>
  <si>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</si>
  <si>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</si>
  <si>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</si>
  <si>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</si>
  <si>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</si>
  <si>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</si>
  <si>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</si>
  <si>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</si>
  <si>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</si>
  <si>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</si>
  <si>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</si>
  <si>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</si>
  <si>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</si>
  <si>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</si>
  <si>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</si>
  <si>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</si>
  <si>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</si>
  <si>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</si>
  <si>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</si>
  <si>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</si>
  <si>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</si>
  <si>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</si>
  <si>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</si>
  <si>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</si>
  <si>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</si>
  <si>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</si>
  <si>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</si>
  <si>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</si>
  <si>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</si>
  <si>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</si>
  <si>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</si>
  <si>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</si>
  <si>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</si>
  <si>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</si>
  <si>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</si>
  <si>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</si>
  <si>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</si>
  <si>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</si>
  <si>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</si>
  <si>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</si>
  <si>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</si>
  <si>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</si>
  <si>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</si>
  <si>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</si>
  <si>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</si>
  <si>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</si>
  <si>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</si>
  <si>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</si>
  <si>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</si>
  <si>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</si>
  <si>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</si>
  <si>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</si>
  <si>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</si>
  <si>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</si>
  <si>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</si>
  <si>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</si>
  <si>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</si>
  <si>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</si>
  <si>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</si>
  <si>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</si>
  <si>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</si>
  <si>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</si>
  <si>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</si>
  <si>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</si>
  <si>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</si>
  <si>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</si>
  <si>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</si>
  <si>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</si>
  <si>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</si>
  <si>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</si>
  <si>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</si>
  <si>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</si>
  <si>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</si>
  <si>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</si>
  <si>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</si>
  <si>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</si>
  <si>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</si>
  <si>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</si>
  <si>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</si>
  <si>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</si>
  <si>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</si>
  <si>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</si>
  <si>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</si>
  <si>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</si>
  <si>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</si>
  <si>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</si>
  <si>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</si>
  <si>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</si>
  <si>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</si>
  <si>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</si>
  <si>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</si>
  <si>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</si>
  <si>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</si>
  <si>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</si>
  <si>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</si>
  <si>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</si>
  <si>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</si>
  <si>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</si>
  <si>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</si>
  <si>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</si>
  <si>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</si>
  <si>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</si>
  <si>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</si>
  <si>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</si>
  <si>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</si>
  <si>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</si>
  <si>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</si>
  <si>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</si>
  <si>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</si>
  <si>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</si>
  <si>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</si>
  <si>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</si>
  <si>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</si>
  <si>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</si>
  <si>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</si>
  <si>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</si>
  <si>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</si>
  <si>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</si>
  <si>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</si>
  <si>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</si>
  <si>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</si>
  <si>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</si>
  <si>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</si>
  <si>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</si>
  <si>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</si>
  <si>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</si>
  <si>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</si>
  <si>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</si>
  <si>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</si>
  <si>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</si>
  <si>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</si>
  <si>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</si>
  <si>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</si>
  <si>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</si>
  <si>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</si>
  <si>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</si>
  <si>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</si>
  <si>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</si>
  <si>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</si>
  <si>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</si>
  <si>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</si>
  <si>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</si>
  <si>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</si>
  <si>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</si>
  <si>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</si>
  <si>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</si>
  <si>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</si>
  <si>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</si>
  <si>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</si>
  <si>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</si>
  <si>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</si>
  <si>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</si>
  <si>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</si>
  <si>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</si>
  <si>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</si>
  <si>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</si>
  <si>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</si>
  <si>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</si>
  <si>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</si>
  <si>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</si>
  <si>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</si>
  <si>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</si>
  <si>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</si>
  <si>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</si>
  <si>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</si>
  <si>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</si>
  <si>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</si>
  <si>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</si>
  <si>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</si>
  <si>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</si>
  <si>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</si>
  <si>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</si>
  <si>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</si>
  <si>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</si>
  <si>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</si>
  <si>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</si>
  <si>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</si>
  <si>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</si>
  <si>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</si>
  <si>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</si>
  <si>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</si>
  <si>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</si>
  <si>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</si>
  <si>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</si>
  <si>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</si>
  <si>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</si>
  <si>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</si>
  <si>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</si>
  <si>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</si>
  <si>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</si>
  <si>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</si>
  <si>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</si>
  <si>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</si>
  <si>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</si>
  <si>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</si>
  <si>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</si>
  <si>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</si>
  <si>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</si>
  <si>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</si>
  <si>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</si>
  <si>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</si>
  <si>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</si>
  <si>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</si>
  <si>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</si>
  <si>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</si>
  <si>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</si>
  <si>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</si>
  <si>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</si>
  <si>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</si>
  <si>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</si>
  <si>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</si>
  <si>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</si>
  <si>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</si>
  <si>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</si>
  <si>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</si>
  <si>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</si>
  <si>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</si>
  <si>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</si>
  <si>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</si>
  <si>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</si>
  <si>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</si>
  <si>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</si>
  <si>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</si>
  <si>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</si>
  <si>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</si>
  <si>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</si>
  <si>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</si>
  <si>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</si>
  <si>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</si>
  <si>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</si>
  <si>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</si>
  <si>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</si>
  <si>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</si>
  <si>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</si>
  <si>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</si>
  <si>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</si>
  <si>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</si>
  <si>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</si>
  <si>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</si>
  <si>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</si>
  <si>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</si>
  <si>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</si>
  <si>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</si>
  <si>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</si>
  <si>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</si>
  <si>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</si>
  <si>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</si>
  <si>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</si>
  <si>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</si>
  <si>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</si>
  <si>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</si>
  <si>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</si>
  <si>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</si>
  <si>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</si>
  <si>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</si>
  <si>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</si>
  <si>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</si>
  <si>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</si>
  <si>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</si>
  <si>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</si>
  <si>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</si>
  <si>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</si>
  <si>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</si>
  <si>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</si>
  <si>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</si>
  <si>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</si>
  <si>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</si>
  <si>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</si>
  <si>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</si>
  <si>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</si>
  <si>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</si>
  <si>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</si>
  <si>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</si>
  <si>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</si>
  <si>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</si>
  <si>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</si>
  <si>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</si>
  <si>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</si>
  <si>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</si>
  <si>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</si>
  <si>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</si>
  <si>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</si>
  <si>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</si>
  <si>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</si>
  <si>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</si>
  <si>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</si>
  <si>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</si>
  <si>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</si>
  <si>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</si>
  <si>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</si>
  <si>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</si>
  <si>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</si>
  <si>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</si>
  <si>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</si>
  <si>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</si>
  <si>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</si>
  <si>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</si>
  <si>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</si>
  <si>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</si>
  <si>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</si>
  <si>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</si>
  <si>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</si>
  <si>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</si>
  <si>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</si>
  <si>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</si>
  <si>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</si>
  <si>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</si>
  <si>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</si>
  <si>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</si>
  <si>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</si>
  <si>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</si>
  <si>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</si>
  <si>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</si>
  <si>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</si>
  <si>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</si>
  <si>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</si>
  <si>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</si>
  <si>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</si>
  <si>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</si>
  <si>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</si>
  <si>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</si>
  <si>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</si>
  <si>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</si>
  <si>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</si>
  <si>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</si>
  <si>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</si>
  <si>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</si>
  <si>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</si>
  <si>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</si>
  <si>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</si>
  <si>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</si>
  <si>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</si>
  <si>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</si>
  <si>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</si>
  <si>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</si>
  <si>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</si>
  <si>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</si>
  <si>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</si>
  <si>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</si>
  <si>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</si>
  <si>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</si>
  <si>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</si>
  <si>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</si>
  <si>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</si>
  <si>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</si>
  <si>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</si>
  <si>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</si>
  <si>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</si>
  <si>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</si>
  <si>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</si>
  <si>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</si>
  <si>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</si>
  <si>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</si>
  <si>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</si>
  <si>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</si>
  <si>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</si>
  <si>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</si>
  <si>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</si>
  <si>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</si>
  <si>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</si>
  <si>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</si>
  <si>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</si>
  <si>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</si>
  <si>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</si>
  <si>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</si>
  <si>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</si>
  <si>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</si>
  <si>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</si>
  <si>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</si>
  <si>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</si>
  <si>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</si>
  <si>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</si>
  <si>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</si>
  <si>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</si>
  <si>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</si>
  <si>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</si>
  <si>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</si>
  <si>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</si>
  <si>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</si>
  <si>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</si>
  <si>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</si>
  <si>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</si>
  <si>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</si>
  <si>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</si>
  <si>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</si>
  <si>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</si>
  <si>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</si>
  <si>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</si>
  <si>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</si>
  <si>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</si>
  <si>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</si>
  <si>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</si>
  <si>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</si>
  <si>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</si>
  <si>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</si>
  <si>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</si>
  <si>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</si>
  <si>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</si>
  <si>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</si>
  <si>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</si>
  <si>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</si>
  <si>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</si>
  <si>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</si>
  <si>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</si>
  <si>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</si>
  <si>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</si>
  <si>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</si>
  <si>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</si>
  <si>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</si>
  <si>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</si>
  <si>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</si>
  <si>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</si>
  <si>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</si>
  <si>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</si>
  <si>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</si>
  <si>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</si>
  <si>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</si>
  <si>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</si>
  <si>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</si>
  <si>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</si>
  <si>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</si>
  <si>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</si>
  <si>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</si>
  <si>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</si>
  <si>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</si>
  <si>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</si>
  <si>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</si>
  <si>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</si>
  <si>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</si>
  <si>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</si>
  <si>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</si>
  <si>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</si>
  <si>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</si>
  <si>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</si>
  <si>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</si>
  <si>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</si>
  <si>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</si>
  <si>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</si>
  <si>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</si>
  <si>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</si>
  <si>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</si>
  <si>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</si>
  <si>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</si>
  <si>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</si>
  <si>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</si>
  <si>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</si>
  <si>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</si>
  <si>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</si>
  <si>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</si>
  <si>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</si>
  <si>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</si>
  <si>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</si>
  <si>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</si>
  <si>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</si>
  <si>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</si>
  <si>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</si>
  <si>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</si>
  <si>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</si>
  <si>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</si>
  <si>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</si>
  <si>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</si>
  <si>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</si>
  <si>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</si>
  <si>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</si>
  <si>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</si>
  <si>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</si>
  <si>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</si>
  <si>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</si>
  <si>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</si>
  <si>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</si>
  <si>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</si>
  <si>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</si>
  <si>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</si>
  <si>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</si>
  <si>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</si>
  <si>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</si>
  <si>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</si>
  <si>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</si>
  <si>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</si>
  <si>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</si>
  <si>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</si>
  <si>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</si>
  <si>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</si>
  <si>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</si>
  <si>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</si>
  <si>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</si>
  <si>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</si>
  <si>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</si>
  <si>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</si>
  <si>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</si>
  <si>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</si>
  <si>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</si>
  <si>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</si>
  <si>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</si>
  <si>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</si>
  <si>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</si>
  <si>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</si>
  <si>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</si>
  <si>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</si>
  <si>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</si>
  <si>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</si>
  <si>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</si>
  <si>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</si>
  <si>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</si>
  <si>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</si>
  <si>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</si>
  <si>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</si>
  <si>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</si>
  <si>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</si>
  <si>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</si>
  <si>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</si>
  <si>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</si>
  <si>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</si>
  <si>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</si>
  <si>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</si>
  <si>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</si>
  <si>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</si>
  <si>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</si>
  <si>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</si>
  <si>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</si>
  <si>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</si>
  <si>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</si>
  <si>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</si>
  <si>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</si>
  <si>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</si>
  <si>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</si>
  <si>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</si>
  <si>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</si>
  <si>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</si>
  <si>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</si>
  <si>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</si>
  <si>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</si>
  <si>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</si>
  <si>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</si>
  <si>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</si>
  <si>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</si>
  <si>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</si>
  <si>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</si>
  <si>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</si>
  <si>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</si>
  <si>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</si>
  <si>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</si>
  <si>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</si>
  <si>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</si>
  <si>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</si>
  <si>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</si>
  <si>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</si>
  <si>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</si>
  <si>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</si>
  <si>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</si>
  <si>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</si>
  <si>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</si>
  <si>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</si>
  <si>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</si>
  <si>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</si>
  <si>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</si>
  <si>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</si>
  <si>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</si>
  <si>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</si>
  <si>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</si>
  <si>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</si>
  <si>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</si>
  <si>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</si>
  <si>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</si>
  <si>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</si>
  <si>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</si>
  <si>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</si>
  <si>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</si>
  <si>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</si>
  <si>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</si>
  <si>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</si>
  <si>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</si>
  <si>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</si>
  <si>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</si>
  <si>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</si>
  <si>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</si>
  <si>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</si>
  <si>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</si>
  <si>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</si>
  <si>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</si>
  <si>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</si>
  <si>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</si>
  <si>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</si>
  <si>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</si>
  <si>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</si>
  <si>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</si>
  <si>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</si>
  <si>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</si>
  <si>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</si>
  <si>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</si>
  <si>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</si>
  <si>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</si>
  <si>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</si>
  <si>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</si>
  <si>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</si>
  <si>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</si>
  <si>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</si>
  <si>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</si>
  <si>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</si>
  <si>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</si>
  <si>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</si>
  <si>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</si>
  <si>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</si>
  <si>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</si>
  <si>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</si>
  <si>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</si>
  <si>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</si>
  <si>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</si>
  <si>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</si>
  <si>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</si>
  <si>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</si>
  <si>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</si>
  <si>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</si>
  <si>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</si>
  <si>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</si>
  <si>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</si>
  <si>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</si>
  <si>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</si>
  <si>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</si>
  <si>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</si>
  <si>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</si>
  <si>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</si>
  <si>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</si>
  <si>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</si>
  <si>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</si>
  <si>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</si>
  <si>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</si>
  <si>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</si>
  <si>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</si>
  <si>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</si>
  <si>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</si>
  <si>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</si>
  <si>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</si>
  <si>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</si>
  <si>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</si>
  <si>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</si>
  <si>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</si>
  <si>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</si>
  <si>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</si>
  <si>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</si>
  <si>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</si>
  <si>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</si>
  <si>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</si>
  <si>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</si>
  <si>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</si>
  <si>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</si>
  <si>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</si>
  <si>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</si>
  <si>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</si>
  <si>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</si>
  <si>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</si>
  <si>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</si>
  <si>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</si>
  <si>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</si>
  <si>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</si>
  <si>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</si>
  <si>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</si>
  <si>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</si>
  <si>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</si>
  <si>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</si>
  <si>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</si>
  <si>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</si>
  <si>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</si>
  <si>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</si>
  <si>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</si>
  <si>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</si>
  <si>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</si>
  <si>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</si>
  <si>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</si>
  <si>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</si>
  <si>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</si>
  <si>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</si>
  <si>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</si>
  <si>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</si>
  <si>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</si>
  <si>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</si>
  <si>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</si>
  <si>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</si>
  <si>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</si>
  <si>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</si>
  <si>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</si>
  <si>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</si>
  <si>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</si>
  <si>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</si>
  <si>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</si>
  <si>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</si>
  <si>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</si>
  <si>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</si>
  <si>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</si>
  <si>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</si>
  <si>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</si>
  <si>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</si>
  <si>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</si>
  <si>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</si>
  <si>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</si>
  <si>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</si>
  <si>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</si>
  <si>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</si>
  <si>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</si>
  <si>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</si>
  <si>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</si>
  <si>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</si>
  <si>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</si>
  <si>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</si>
  <si>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</si>
  <si>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</si>
  <si>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</si>
  <si>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</si>
  <si>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</si>
  <si>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</si>
  <si>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</si>
  <si>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</si>
  <si>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</si>
  <si>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</si>
  <si>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</si>
  <si>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</si>
  <si>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</si>
  <si>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</si>
  <si>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</si>
  <si>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</si>
  <si>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</si>
  <si>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</si>
  <si>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</si>
  <si>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</si>
  <si>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</si>
  <si>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</si>
  <si>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</si>
  <si>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</si>
  <si>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</si>
  <si>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</si>
  <si>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</si>
  <si>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</si>
  <si>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</si>
  <si>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</si>
  <si>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</si>
  <si>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</si>
  <si>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</si>
  <si>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</si>
  <si>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</si>
  <si>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</si>
  <si>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</si>
  <si>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</si>
  <si>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</si>
  <si>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</si>
  <si>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</si>
  <si>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</si>
  <si>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</si>
  <si>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</si>
  <si>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</si>
  <si>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</si>
  <si>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</si>
  <si>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</si>
  <si>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</si>
  <si>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</si>
  <si>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</si>
  <si>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</si>
  <si>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</si>
  <si>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</si>
  <si>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</si>
  <si>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</si>
  <si>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</si>
  <si>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</si>
  <si>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</si>
  <si>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</si>
  <si>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</si>
  <si>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</si>
  <si>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</si>
  <si>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</si>
  <si>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</si>
  <si>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</si>
  <si>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</si>
  <si>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</si>
  <si>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</si>
  <si>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</si>
  <si>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</si>
  <si>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</si>
  <si>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</si>
  <si>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</si>
  <si>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</si>
  <si>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</si>
  <si>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</si>
  <si>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</si>
  <si>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</si>
  <si>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</si>
  <si>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</si>
  <si>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</si>
  <si>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</si>
  <si>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</si>
  <si>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</si>
  <si>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</si>
  <si>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</si>
  <si>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</si>
  <si>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</si>
  <si>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</si>
  <si>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</si>
  <si>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</si>
  <si>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</si>
  <si>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</si>
  <si>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</si>
  <si>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</si>
  <si>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</si>
  <si>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</si>
  <si>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</si>
  <si>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</si>
  <si>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</si>
  <si>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</si>
  <si>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</si>
  <si>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</si>
  <si>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</si>
  <si>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</si>
  <si>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</si>
  <si>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</si>
  <si>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</si>
  <si>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</si>
  <si>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</si>
  <si>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</si>
  <si>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</si>
  <si>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</si>
  <si>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</si>
  <si>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</si>
  <si>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</si>
  <si>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</si>
  <si>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</si>
  <si>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</si>
  <si>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</si>
  <si>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</si>
  <si>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</si>
  <si>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</si>
  <si>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</si>
  <si>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</si>
  <si>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</si>
  <si>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</si>
  <si>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</si>
  <si>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</si>
  <si>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</si>
  <si>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</si>
  <si>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</si>
  <si>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</si>
  <si>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</si>
  <si>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</si>
  <si>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</si>
  <si>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</si>
  <si>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</si>
  <si>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</si>
  <si>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</si>
  <si>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</si>
  <si>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</si>
  <si>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</si>
  <si>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</si>
  <si>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</si>
  <si>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</si>
  <si>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</si>
  <si>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</si>
  <si>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</si>
  <si>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</si>
  <si>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</si>
  <si>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</si>
  <si>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</si>
  <si>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</si>
  <si>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</si>
  <si>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</si>
  <si>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</si>
  <si>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</si>
  <si>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</si>
  <si>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</si>
  <si>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</si>
  <si>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</si>
  <si>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</si>
  <si>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</si>
  <si>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</si>
  <si>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</si>
  <si>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</si>
  <si>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</si>
  <si>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</si>
  <si>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</si>
  <si>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</si>
  <si>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</si>
  <si>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</si>
  <si>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</si>
  <si>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</si>
  <si>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</si>
  <si>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</si>
  <si>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</si>
  <si>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</si>
  <si>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</si>
  <si>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</si>
  <si>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</si>
  <si>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</si>
  <si>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</si>
  <si>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</si>
  <si>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</si>
  <si>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</si>
  <si>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</si>
  <si>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</si>
  <si>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</si>
  <si>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</si>
  <si>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</si>
  <si>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</si>
  <si>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</si>
  <si>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</si>
  <si>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</si>
  <si>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</si>
  <si>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</si>
  <si>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</si>
  <si>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</si>
  <si>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</si>
  <si>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</si>
  <si>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</si>
  <si>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</si>
  <si>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</si>
  <si>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</si>
  <si>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</si>
  <si>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</si>
  <si>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</si>
  <si>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</si>
  <si>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</si>
  <si>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</si>
  <si>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</si>
  <si>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</si>
  <si>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</si>
  <si>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</si>
  <si>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</si>
  <si>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</si>
  <si>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</si>
  <si>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</si>
  <si>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</si>
  <si>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</si>
  <si>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</si>
  <si>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</si>
  <si>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</si>
  <si>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</si>
  <si>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</si>
  <si>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</si>
  <si>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</si>
  <si>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</si>
  <si>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</si>
  <si>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</si>
  <si>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</si>
  <si>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</si>
  <si>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</si>
  <si>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</si>
  <si>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</si>
  <si>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</si>
  <si>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</si>
  <si>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</si>
  <si>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</si>
  <si>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</si>
  <si>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</si>
  <si>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</si>
  <si>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</si>
  <si>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</si>
  <si>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</si>
  <si>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</si>
  <si>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</si>
  <si>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</si>
  <si>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</si>
  <si>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</si>
  <si>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</si>
  <si>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</si>
  <si>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</si>
  <si>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</si>
  <si>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</si>
  <si>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</si>
  <si>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</si>
  <si>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</si>
  <si>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</si>
  <si>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</si>
  <si>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</si>
  <si>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</si>
  <si>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</si>
  <si>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</si>
  <si>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</si>
  <si>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</si>
  <si>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</si>
  <si>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</si>
  <si>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</si>
  <si>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</si>
  <si>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</si>
  <si>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</si>
  <si>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</si>
  <si>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</si>
  <si>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</si>
  <si>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</si>
  <si>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</si>
  <si>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</si>
  <si>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</si>
  <si>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</si>
  <si>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</si>
  <si>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</si>
  <si>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</si>
  <si>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</si>
  <si>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</si>
  <si>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</si>
  <si>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</si>
  <si>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</si>
  <si>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</si>
  <si>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</si>
  <si>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</si>
  <si>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</si>
  <si>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</si>
  <si>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</si>
  <si>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</si>
  <si>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</si>
  <si>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</si>
  <si>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</si>
  <si>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</si>
  <si>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</si>
  <si>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</si>
  <si>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</si>
  <si>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</si>
  <si>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</si>
  <si>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</si>
  <si>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</si>
  <si>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</si>
  <si>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</si>
  <si>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</si>
  <si>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</si>
  <si>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</si>
  <si>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</si>
  <si>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</si>
  <si>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</si>
  <si>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</si>
  <si>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</si>
  <si>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</si>
  <si>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</si>
  <si>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</si>
  <si>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</si>
  <si>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</si>
  <si>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</si>
  <si>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</si>
  <si>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</si>
  <si>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</si>
  <si>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</si>
  <si>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</si>
  <si>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</si>
  <si>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</si>
  <si>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</si>
  <si>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</si>
  <si>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</si>
  <si>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</si>
  <si>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</si>
  <si>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</si>
  <si>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</si>
  <si>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</si>
  <si>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</si>
  <si>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</si>
  <si>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</si>
  <si>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</si>
  <si>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</si>
  <si>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</si>
  <si>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</si>
  <si>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</si>
  <si>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</si>
  <si>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</si>
  <si>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</si>
  <si>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</si>
  <si>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</si>
  <si>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</si>
  <si>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</si>
  <si>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</si>
  <si>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</si>
  <si>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</si>
  <si>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</si>
  <si>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</si>
  <si>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</si>
  <si>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</si>
  <si>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</si>
  <si>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</si>
  <si>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</si>
  <si>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</si>
  <si>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</si>
  <si>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</si>
  <si>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</si>
  <si>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</si>
  <si>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</si>
  <si>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</si>
  <si>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</si>
  <si>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</si>
  <si>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</si>
  <si>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</si>
  <si>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</si>
  <si>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</si>
  <si>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</si>
  <si>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</si>
  <si>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</si>
  <si>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</si>
  <si>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</si>
  <si>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</si>
  <si>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</si>
  <si>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</si>
  <si>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</si>
  <si>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</si>
  <si>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</si>
  <si>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</si>
  <si>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</si>
  <si>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</si>
  <si>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</si>
  <si>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</si>
  <si>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</si>
  <si>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</si>
  <si>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</si>
  <si>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</si>
  <si>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</si>
  <si>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</si>
  <si>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</si>
  <si>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</si>
  <si>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</si>
  <si>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</si>
  <si>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</si>
  <si>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</si>
  <si>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</si>
  <si>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</si>
  <si>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</si>
  <si>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</si>
  <si>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</si>
  <si>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</si>
  <si>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</si>
  <si>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</si>
  <si>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</si>
  <si>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</si>
  <si>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</si>
  <si>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</si>
  <si>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</si>
  <si>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</si>
  <si>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</si>
  <si>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</si>
  <si>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</si>
  <si>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</si>
  <si>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</si>
  <si>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</si>
  <si>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</si>
  <si>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</si>
  <si>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</si>
  <si>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</si>
  <si>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</si>
  <si>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</si>
  <si>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</si>
  <si>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</si>
  <si>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</si>
  <si>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</si>
  <si>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</si>
  <si>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</si>
  <si>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</si>
  <si>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</si>
  <si>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</si>
  <si>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</si>
  <si>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</si>
  <si>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</si>
  <si>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</si>
  <si>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</si>
  <si>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</si>
  <si>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</si>
  <si>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</si>
  <si>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</si>
  <si>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</si>
  <si>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</si>
  <si>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</si>
  <si>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</si>
  <si>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</si>
  <si>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</si>
  <si>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</si>
  <si>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</si>
  <si>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</si>
  <si>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</si>
  <si>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</si>
  <si>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</si>
  <si>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</si>
  <si>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</si>
  <si>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</si>
  <si>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</si>
  <si>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</si>
  <si>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</si>
  <si>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</si>
  <si>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</si>
  <si>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</si>
  <si>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</si>
  <si>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</si>
  <si>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</si>
  <si>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</si>
  <si>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</si>
  <si>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</si>
  <si>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</si>
  <si>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</si>
  <si>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</si>
  <si>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</si>
  <si>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</si>
  <si>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</si>
  <si>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</si>
  <si>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</si>
  <si>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</si>
  <si>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</si>
  <si>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</si>
  <si>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</si>
  <si>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</si>
  <si>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</si>
  <si>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</si>
  <si>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</si>
  <si>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</si>
  <si>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</si>
  <si>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</si>
  <si>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</si>
  <si>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</si>
  <si>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</si>
  <si>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</si>
  <si>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</si>
  <si>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</si>
  <si>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</si>
  <si>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</si>
  <si>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</si>
  <si>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</si>
  <si>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</si>
  <si>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</si>
  <si>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</si>
  <si>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</si>
  <si>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</si>
  <si>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</si>
  <si>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</si>
  <si>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</si>
  <si>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</si>
  <si>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</si>
  <si>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</si>
  <si>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</si>
  <si>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</si>
  <si>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</si>
  <si>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</si>
  <si>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</si>
  <si>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</si>
  <si>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</si>
  <si>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</si>
  <si>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</si>
  <si>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</si>
  <si>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</si>
  <si>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</si>
  <si>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</si>
  <si>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</si>
  <si>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</si>
  <si>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</si>
  <si>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</si>
  <si>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</si>
  <si>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</si>
  <si>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</si>
  <si>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</si>
  <si>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</si>
  <si>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</si>
  <si>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</si>
  <si>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</si>
  <si>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</si>
  <si>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</si>
  <si>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</si>
  <si>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</si>
  <si>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</si>
  <si>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</si>
  <si>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</si>
  <si>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</si>
  <si>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</si>
  <si>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</si>
  <si>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</si>
  <si>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</si>
  <si>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</si>
  <si>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</si>
  <si>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</si>
  <si>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</si>
  <si>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</si>
  <si>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</si>
  <si>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</si>
  <si>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</si>
  <si>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</si>
  <si>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</si>
  <si>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</si>
  <si>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</si>
  <si>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</si>
  <si>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</si>
  <si>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</si>
  <si>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</si>
  <si>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</si>
  <si>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</si>
  <si>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</si>
  <si>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</si>
  <si>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</si>
  <si>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</si>
  <si>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</si>
  <si>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</si>
  <si>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</si>
  <si>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</si>
  <si>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</si>
  <si>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</si>
  <si>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</si>
  <si>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</si>
  <si>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</si>
  <si>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</si>
  <si>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</si>
  <si>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</si>
  <si>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</si>
  <si>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</si>
  <si>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</si>
  <si>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</si>
  <si>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</si>
  <si>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</si>
  <si>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</si>
  <si>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</si>
  <si>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</si>
  <si>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</si>
  <si>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</si>
  <si>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</si>
  <si>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</si>
  <si>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</si>
  <si>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</si>
  <si>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</si>
  <si>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</si>
  <si>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</si>
  <si>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</si>
  <si>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</si>
  <si>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</si>
  <si>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</si>
  <si>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</si>
  <si>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</si>
  <si>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</si>
  <si>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</si>
  <si>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</si>
  <si>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</si>
  <si>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</si>
  <si>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</si>
  <si>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</si>
  <si>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</si>
  <si>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</si>
  <si>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</si>
  <si>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</si>
  <si>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</si>
  <si>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</si>
  <si>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</si>
  <si>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</si>
  <si>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</si>
  <si>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</si>
  <si>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</si>
  <si>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</si>
  <si>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</si>
  <si>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</si>
  <si>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</si>
  <si>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</si>
  <si>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</si>
  <si>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</si>
  <si>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</si>
  <si>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</si>
  <si>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</si>
  <si>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</si>
  <si>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</si>
  <si>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</si>
  <si>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</si>
  <si>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</si>
  <si>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</si>
  <si>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</si>
  <si>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</si>
  <si>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</si>
  <si>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</si>
  <si>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</si>
  <si>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</si>
  <si>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</si>
  <si>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</si>
  <si>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</si>
  <si>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</si>
  <si>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</si>
  <si>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</si>
  <si>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</si>
  <si>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</si>
  <si>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</si>
  <si>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</si>
  <si>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</si>
  <si>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</si>
  <si>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</si>
  <si>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</si>
  <si>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</si>
  <si>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</si>
  <si>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</si>
  <si>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</si>
  <si>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</si>
  <si>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</si>
  <si>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</si>
  <si>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</si>
  <si>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</si>
  <si>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</si>
  <si>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</si>
  <si>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</si>
  <si>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</si>
  <si>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</si>
  <si>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</si>
  <si>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</si>
  <si>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</si>
  <si>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</si>
  <si>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</si>
  <si>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</si>
  <si>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</si>
  <si>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</si>
  <si>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</si>
  <si>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</si>
  <si>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</si>
  <si>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</si>
  <si>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</si>
  <si>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</si>
  <si>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</si>
  <si>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</si>
  <si>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</si>
  <si>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</si>
  <si>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</si>
  <si>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</si>
  <si>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</si>
  <si>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</si>
  <si>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</si>
  <si>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</si>
  <si>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</si>
  <si>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</si>
  <si>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</si>
  <si>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</si>
  <si>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</si>
  <si>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</si>
  <si>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</si>
  <si>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</si>
  <si>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</si>
  <si>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</si>
  <si>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</si>
  <si>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</si>
  <si>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</si>
  <si>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</si>
  <si>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</si>
  <si>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</si>
  <si>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</si>
  <si>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</si>
  <si>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</si>
  <si>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</si>
  <si>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</si>
  <si>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</si>
  <si>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</si>
  <si>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</si>
  <si>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</si>
  <si>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</si>
  <si>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</si>
  <si>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</si>
  <si>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</si>
  <si>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</si>
  <si>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</si>
  <si>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</si>
  <si>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</si>
  <si>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</si>
  <si>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</si>
  <si>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</si>
  <si>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</si>
  <si>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</si>
  <si>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</si>
  <si>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</si>
  <si>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</si>
  <si>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</si>
  <si>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</si>
  <si>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</si>
  <si>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</si>
  <si>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</si>
  <si>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</si>
  <si>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</si>
  <si>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</si>
  <si>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</si>
  <si>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</si>
  <si>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</si>
  <si>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</si>
  <si>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</si>
  <si>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</si>
  <si>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</si>
  <si>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</si>
  <si>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</si>
  <si>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</si>
  <si>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</si>
  <si>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</si>
  <si>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</si>
  <si>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</si>
  <si>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</si>
  <si>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</si>
  <si>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</si>
  <si>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</si>
  <si>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</si>
  <si>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</si>
  <si>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</si>
  <si>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</si>
  <si>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</si>
  <si>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</si>
  <si>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</si>
  <si>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</si>
  <si>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</si>
  <si>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</si>
  <si>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</si>
  <si>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</si>
  <si>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</si>
  <si>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</si>
  <si>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</si>
  <si>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</si>
  <si>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</si>
  <si>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</si>
  <si>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</si>
  <si>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</si>
  <si>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</si>
  <si>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</si>
  <si>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</si>
  <si>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</si>
  <si>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</si>
  <si>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</si>
  <si>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</si>
  <si>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</si>
  <si>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</si>
  <si>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</si>
  <si>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</si>
  <si>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</si>
  <si>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</si>
  <si>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</si>
  <si>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</si>
  <si>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</si>
  <si>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</si>
  <si>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</si>
  <si>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</si>
  <si>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</si>
  <si>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</si>
  <si>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</si>
  <si>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</si>
  <si>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</si>
  <si>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</si>
  <si>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</si>
  <si>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</si>
  <si>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</si>
  <si>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</si>
  <si>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</si>
  <si>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</si>
  <si>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</si>
  <si>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</si>
  <si>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</si>
  <si>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</si>
  <si>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</si>
  <si>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</si>
  <si>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</si>
  <si>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</si>
  <si>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</si>
  <si>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</si>
  <si>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</si>
  <si>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</si>
  <si>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</si>
  <si>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</si>
  <si>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</si>
  <si>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</si>
  <si>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</si>
  <si>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</si>
  <si>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</si>
  <si>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</si>
  <si>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</si>
  <si>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</si>
  <si>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</si>
  <si>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</si>
  <si>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</si>
  <si>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</si>
  <si>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</si>
  <si>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</si>
  <si>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</si>
  <si>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</si>
  <si>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</si>
  <si>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</si>
  <si>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</si>
  <si>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</si>
  <si>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</si>
  <si>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</si>
  <si>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</si>
  <si>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</si>
  <si>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</si>
  <si>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</si>
  <si>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</si>
  <si>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</si>
  <si>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</si>
  <si>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</si>
  <si>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</si>
  <si>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</si>
  <si>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</si>
  <si>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</si>
  <si>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</si>
  <si>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</si>
  <si>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</si>
  <si>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</si>
  <si>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</si>
  <si>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</si>
  <si>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</si>
  <si>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</si>
  <si>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</si>
  <si>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</si>
  <si>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</si>
  <si>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</si>
  <si>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</si>
  <si>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</si>
  <si>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</si>
  <si>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</si>
  <si>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</si>
  <si>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</si>
  <si>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</si>
  <si>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</si>
  <si>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</si>
  <si>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</si>
  <si>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</si>
  <si>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</si>
  <si>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</si>
  <si>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</si>
  <si>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</si>
  <si>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</si>
  <si>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</si>
  <si>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</si>
  <si>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</si>
  <si>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</si>
  <si>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</si>
  <si>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</si>
  <si>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</si>
  <si>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</si>
  <si>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</si>
  <si>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</si>
  <si>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</si>
  <si>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</si>
  <si>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</si>
  <si>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</si>
  <si>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</si>
  <si>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</si>
  <si>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</si>
  <si>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</si>
  <si>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</si>
  <si>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</si>
  <si>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</si>
  <si>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</si>
  <si>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</si>
  <si>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</si>
  <si>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</si>
  <si>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</si>
  <si>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</si>
  <si>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</si>
  <si>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</si>
  <si>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</si>
  <si>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</si>
  <si>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</si>
  <si>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</si>
  <si>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</si>
  <si>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</si>
  <si>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</si>
  <si>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</si>
  <si>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</si>
  <si>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</si>
  <si>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</si>
  <si>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</si>
  <si>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</si>
  <si>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</si>
  <si>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</si>
  <si>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</si>
  <si>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</si>
  <si>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</si>
  <si>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</si>
  <si>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</si>
  <si>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</si>
  <si>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</si>
  <si>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</si>
  <si>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</si>
  <si>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</si>
  <si>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</si>
  <si>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</si>
  <si>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</si>
  <si>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</si>
  <si>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</si>
  <si>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</si>
  <si>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</si>
  <si>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</si>
  <si>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</si>
  <si>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</si>
  <si>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</si>
  <si>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</si>
  <si>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</si>
  <si>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</si>
  <si>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</si>
  <si>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</si>
  <si>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</si>
  <si>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</si>
  <si>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</si>
  <si>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</si>
  <si>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</si>
  <si>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</si>
  <si>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</si>
  <si>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</si>
  <si>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</si>
  <si>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</si>
  <si>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</si>
  <si>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</si>
  <si>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</si>
  <si>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</si>
  <si>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</si>
  <si>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</si>
  <si>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</si>
  <si>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</si>
  <si>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</si>
  <si>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</si>
  <si>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</si>
  <si>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</si>
  <si>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</si>
  <si>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</si>
  <si>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</si>
  <si>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</si>
  <si>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</si>
  <si>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</si>
  <si>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</si>
  <si>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</si>
  <si>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</si>
  <si>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</si>
  <si>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</si>
  <si>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</si>
  <si>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</si>
  <si>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</si>
  <si>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</si>
  <si>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</si>
  <si>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</si>
  <si>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</si>
  <si>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</si>
  <si>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</si>
  <si>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</si>
  <si>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</si>
  <si>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</si>
  <si>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</si>
  <si>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</si>
  <si>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</si>
  <si>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</si>
  <si>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</si>
  <si>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</si>
  <si>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</si>
  <si>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</si>
  <si>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</si>
  <si>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</si>
  <si>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</si>
  <si>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</si>
  <si>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</si>
  <si>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</si>
  <si>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</si>
  <si>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</si>
  <si>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</si>
  <si>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</si>
  <si>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</si>
  <si>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</si>
  <si>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</si>
  <si>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</si>
  <si>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</si>
  <si>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</si>
  <si>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</si>
  <si>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</si>
  <si>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</si>
  <si>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</si>
  <si>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</si>
  <si>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</si>
  <si>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</si>
  <si>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</si>
  <si>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</si>
  <si>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</si>
  <si>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</si>
  <si>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</si>
  <si>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</si>
  <si>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</si>
  <si>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</si>
  <si>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</si>
  <si>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</si>
  <si>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</si>
  <si>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</si>
  <si>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</si>
  <si>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</si>
  <si>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</si>
  <si>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</si>
  <si>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</si>
  <si>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</si>
  <si>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</si>
  <si>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</si>
  <si>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</si>
  <si>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</si>
  <si>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</si>
  <si>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</si>
  <si>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</si>
  <si>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</si>
  <si>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</si>
  <si>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</si>
  <si>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</si>
  <si>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</si>
  <si>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</si>
  <si>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</si>
  <si>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</si>
  <si>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</si>
  <si>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</si>
  <si>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</si>
  <si>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</si>
  <si>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</si>
  <si>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</si>
  <si>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</si>
  <si>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</si>
  <si>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</si>
  <si>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</si>
  <si>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</si>
  <si>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</si>
  <si>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</si>
  <si>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</si>
  <si>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</si>
  <si>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</si>
  <si>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</si>
  <si>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</si>
  <si>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</si>
  <si>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</si>
  <si>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</si>
  <si>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</si>
  <si>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</si>
  <si>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</si>
  <si>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</si>
  <si>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</si>
  <si>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</si>
  <si>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</si>
  <si>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</si>
  <si>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</si>
  <si>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</si>
  <si>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</si>
  <si>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</si>
  <si>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</si>
  <si>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</si>
  <si>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</si>
  <si>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</si>
  <si>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</si>
  <si>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</si>
  <si>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</si>
  <si>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</si>
  <si>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</si>
  <si>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</si>
  <si>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</si>
  <si>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</si>
  <si>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</si>
  <si>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</si>
  <si>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</si>
  <si>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</si>
  <si>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</si>
  <si>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</si>
  <si>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</si>
  <si>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</si>
  <si>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</si>
  <si>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</si>
  <si>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</si>
  <si>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</si>
  <si>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</si>
  <si>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</si>
  <si>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</si>
  <si>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</si>
  <si>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</si>
  <si>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</si>
  <si>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</si>
  <si>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</si>
  <si>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</si>
  <si>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</si>
  <si>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</si>
  <si>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</si>
  <si>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</si>
  <si>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</si>
  <si>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</si>
  <si>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</si>
  <si>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</si>
  <si>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</si>
  <si>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</si>
  <si>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</si>
  <si>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</si>
  <si>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</si>
  <si>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</si>
  <si>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</si>
  <si>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</si>
  <si>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</si>
  <si>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</si>
  <si>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</si>
  <si>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</si>
  <si>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</si>
  <si>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</si>
  <si>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</si>
  <si>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</si>
  <si>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</si>
  <si>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</si>
  <si>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</si>
  <si>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</si>
  <si>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</si>
  <si>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</si>
  <si>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</si>
  <si>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</si>
  <si>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</si>
  <si>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</si>
  <si>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</si>
  <si>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</si>
  <si>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</si>
  <si>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</si>
  <si>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</si>
  <si>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</si>
  <si>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</si>
  <si>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</si>
  <si>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</si>
  <si>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</si>
  <si>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</si>
  <si>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</si>
  <si>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</si>
  <si>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</si>
  <si>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</si>
  <si>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</si>
  <si>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</si>
  <si>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</si>
  <si>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</si>
  <si>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</si>
  <si>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</si>
  <si>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</si>
  <si>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</si>
  <si>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</si>
  <si>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</si>
  <si>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</si>
  <si>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</si>
  <si>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</si>
  <si>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</si>
  <si>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</si>
  <si>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</si>
  <si>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</si>
  <si>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</si>
  <si>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</si>
  <si>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</si>
  <si>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</si>
  <si>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</si>
  <si>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</si>
  <si>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</si>
  <si>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</si>
  <si>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</si>
  <si>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</si>
  <si>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</si>
  <si>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</si>
  <si>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</si>
  <si>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</si>
  <si>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</si>
  <si>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</si>
  <si>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</si>
  <si>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</si>
  <si>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</si>
  <si>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</si>
  <si>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</si>
  <si>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</si>
  <si>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</si>
  <si>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</si>
  <si>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</si>
  <si>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</si>
  <si>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</si>
  <si>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</si>
  <si>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</si>
  <si>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</si>
  <si>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</si>
  <si>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</si>
  <si>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</si>
  <si>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</si>
  <si>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</si>
  <si>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</si>
  <si>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</si>
  <si>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</si>
  <si>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</si>
  <si>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</si>
  <si>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</si>
  <si>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</si>
  <si>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</si>
  <si>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</si>
  <si>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</si>
  <si>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</si>
  <si>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</si>
  <si>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</si>
  <si>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</si>
  <si>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</si>
  <si>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</si>
  <si>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</si>
  <si>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</si>
  <si>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</si>
  <si>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</si>
  <si>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</si>
  <si>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</si>
  <si>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</si>
  <si>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</si>
  <si>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</si>
  <si>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</si>
  <si>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</si>
  <si>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</si>
  <si>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</si>
  <si>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</si>
  <si>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</si>
  <si>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</si>
  <si>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</si>
  <si>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</si>
  <si>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</si>
  <si>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</si>
  <si>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</si>
  <si>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</si>
  <si>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</si>
  <si>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</si>
  <si>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</si>
  <si>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</si>
  <si>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</si>
  <si>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</si>
  <si>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</si>
  <si>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</si>
  <si>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</si>
  <si>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</si>
  <si>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</si>
  <si>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</si>
  <si>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</si>
  <si>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</si>
  <si>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</si>
  <si>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</si>
  <si>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</si>
  <si>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</si>
  <si>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</si>
  <si>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</si>
  <si>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</si>
  <si>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</si>
  <si>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</si>
  <si>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</si>
  <si>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</si>
  <si>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</si>
  <si>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</si>
  <si>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</si>
  <si>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</si>
  <si>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</si>
  <si>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</si>
  <si>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</si>
  <si>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</si>
  <si>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</si>
  <si>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</si>
  <si>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</si>
  <si>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</si>
  <si>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</si>
  <si>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</si>
  <si>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</si>
  <si>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</si>
  <si>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</si>
  <si>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</si>
  <si>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</si>
  <si>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</si>
  <si>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</si>
  <si>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</si>
  <si>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</si>
  <si>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</si>
  <si>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</si>
  <si>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</si>
  <si>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</si>
  <si>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</si>
  <si>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</si>
  <si>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</si>
  <si>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</si>
  <si>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</si>
  <si>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</si>
  <si>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</si>
  <si>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</si>
  <si>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</si>
  <si>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</si>
  <si>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</si>
  <si>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</si>
  <si>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</si>
  <si>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</si>
  <si>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</si>
  <si>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</si>
  <si>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</si>
  <si>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</si>
  <si>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</si>
  <si>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</si>
  <si>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</si>
  <si>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</si>
  <si>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</si>
  <si>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</si>
  <si>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</si>
  <si>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</si>
  <si>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</si>
  <si>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</si>
  <si>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</si>
  <si>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</si>
  <si>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</si>
  <si>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</si>
  <si>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</si>
  <si>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</si>
  <si>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</si>
  <si>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</si>
  <si>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</si>
  <si>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</si>
  <si>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</si>
  <si>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</si>
  <si>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</si>
  <si>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</si>
  <si>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</si>
  <si>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</si>
  <si>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</si>
  <si>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</si>
  <si>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</si>
  <si>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</si>
  <si>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</si>
  <si>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</si>
  <si>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</si>
  <si>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</si>
  <si>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</si>
  <si>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</si>
  <si>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</si>
  <si>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</si>
  <si>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</si>
  <si>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</si>
  <si>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</si>
  <si>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</si>
  <si>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</si>
  <si>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</si>
  <si>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</si>
  <si>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</si>
  <si>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</si>
  <si>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</si>
  <si>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</si>
  <si>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</si>
  <si>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</si>
  <si>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</si>
  <si>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</si>
  <si>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</si>
  <si>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</si>
  <si>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</si>
  <si>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</si>
  <si>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</si>
  <si>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</si>
  <si>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</si>
  <si>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</si>
  <si>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</si>
  <si>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</si>
  <si>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</si>
  <si>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</si>
  <si>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</si>
  <si>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</si>
  <si>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</si>
  <si>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</si>
  <si>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</si>
  <si>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</si>
  <si>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</si>
  <si>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</si>
  <si>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</si>
  <si>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</si>
  <si>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</si>
  <si>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</si>
  <si>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</si>
  <si>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</si>
  <si>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</si>
  <si>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</si>
  <si>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</si>
  <si>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</si>
  <si>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</si>
  <si>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</si>
  <si>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</si>
  <si>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</si>
  <si>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</si>
  <si>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</si>
  <si>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</si>
  <si>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</si>
  <si>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</si>
  <si>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</si>
  <si>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</si>
  <si>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</si>
  <si>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</si>
  <si>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</si>
  <si>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</si>
  <si>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</si>
  <si>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</si>
  <si>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</si>
  <si>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</si>
  <si>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</si>
  <si>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</si>
  <si>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</si>
  <si>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</si>
  <si>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</si>
  <si>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</si>
  <si>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</si>
  <si>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</si>
  <si>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</si>
  <si>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</si>
  <si>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</si>
  <si>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</si>
  <si>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</si>
  <si>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</si>
  <si>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</si>
  <si>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</si>
  <si>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</si>
  <si>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</si>
  <si>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</si>
  <si>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</si>
  <si>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</si>
  <si>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</si>
  <si>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</si>
  <si>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</si>
  <si>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</si>
  <si>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</si>
  <si>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</si>
  <si>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</si>
  <si>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</si>
  <si>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</si>
  <si>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</si>
  <si>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</si>
  <si>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</si>
  <si>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</si>
  <si>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</si>
  <si>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</si>
  <si>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</si>
  <si>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</si>
  <si>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</si>
  <si>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</si>
  <si>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</si>
  <si>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</si>
  <si>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</si>
  <si>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</si>
  <si>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</si>
  <si>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</si>
  <si>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</si>
  <si>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</si>
  <si>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</si>
  <si>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</si>
  <si>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</si>
  <si>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</si>
  <si>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</si>
  <si>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</si>
  <si>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</si>
  <si>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</si>
  <si>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</si>
  <si>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</si>
  <si>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</si>
  <si>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</si>
  <si>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</si>
  <si>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</si>
  <si>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</si>
  <si>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</si>
  <si>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</si>
  <si>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</si>
  <si>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</si>
  <si>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</si>
  <si>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</si>
  <si>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</si>
  <si>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</si>
  <si>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</si>
  <si>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</si>
  <si>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</si>
  <si>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</si>
  <si>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</si>
  <si>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</si>
  <si>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</si>
  <si>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</si>
  <si>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</si>
  <si>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</si>
  <si>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</si>
  <si>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</si>
  <si>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</si>
  <si>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</si>
  <si>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</si>
  <si>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</si>
  <si>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</si>
  <si>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</si>
  <si>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</si>
  <si>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</si>
  <si>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</si>
  <si>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</si>
  <si>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</si>
  <si>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</si>
  <si>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</si>
  <si>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</si>
  <si>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</si>
  <si>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</si>
  <si>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</si>
  <si>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</si>
  <si>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</si>
  <si>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</si>
  <si>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</si>
  <si>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</si>
  <si>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</si>
  <si>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</si>
  <si>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</si>
  <si>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</si>
  <si>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</si>
  <si>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</si>
  <si>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</si>
  <si>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</si>
  <si>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</si>
  <si>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</si>
  <si>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</si>
  <si>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</si>
  <si>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</si>
  <si>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</si>
  <si>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</si>
  <si>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</si>
  <si>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</si>
  <si>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</si>
  <si>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</si>
  <si>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</si>
  <si>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</si>
  <si>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</si>
  <si>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</si>
  <si>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</si>
  <si>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</si>
  <si>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</si>
  <si>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</si>
  <si>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</si>
  <si>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</si>
  <si>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</si>
  <si>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</si>
  <si>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</si>
  <si>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</si>
  <si>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</si>
  <si>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</si>
  <si>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</si>
  <si>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</si>
  <si>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</si>
  <si>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</si>
  <si>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</si>
  <si>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</si>
  <si>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</si>
  <si>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</si>
  <si>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</si>
  <si>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</si>
  <si>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</si>
  <si>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</si>
  <si>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</si>
  <si>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</si>
  <si>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</si>
  <si>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</si>
  <si>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</si>
  <si>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</si>
  <si>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</si>
  <si>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</si>
  <si>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</si>
  <si>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</si>
  <si>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</si>
  <si>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</si>
  <si>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</si>
  <si>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</si>
  <si>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</si>
  <si>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</si>
  <si>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</si>
  <si>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</si>
  <si>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</si>
  <si>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</si>
  <si>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</si>
  <si>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</si>
  <si>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</si>
  <si>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</si>
  <si>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</si>
  <si>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</si>
  <si>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</si>
  <si>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</si>
  <si>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</si>
  <si>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</si>
  <si>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</si>
  <si>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</si>
  <si>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</si>
  <si>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</si>
  <si>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</si>
  <si>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</si>
  <si>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</si>
  <si>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</si>
  <si>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</si>
  <si>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</si>
  <si>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</si>
  <si>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</si>
  <si>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</si>
  <si>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</si>
  <si>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</si>
  <si>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</si>
  <si>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</si>
  <si>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</si>
  <si>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</si>
  <si>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</si>
  <si>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</si>
  <si>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</si>
  <si>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</si>
  <si>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</si>
  <si>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</si>
  <si>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</si>
  <si>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</si>
  <si>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</si>
  <si>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</si>
  <si>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</si>
  <si>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</si>
  <si>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</si>
  <si>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</si>
  <si>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</si>
  <si>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</si>
  <si>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</si>
  <si>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</si>
  <si>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</si>
  <si>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</si>
  <si>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</si>
  <si>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</si>
  <si>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</si>
  <si>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</si>
  <si>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</si>
  <si>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</si>
  <si>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</si>
  <si>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</si>
  <si>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</si>
  <si>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</si>
  <si>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</si>
  <si>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</si>
  <si>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</si>
  <si>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</si>
  <si>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</si>
  <si>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</si>
  <si>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</si>
  <si>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</si>
  <si>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</si>
  <si>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</si>
  <si>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</si>
  <si>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</si>
  <si>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</si>
  <si>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</si>
  <si>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</si>
  <si>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</si>
  <si>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</si>
  <si>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</si>
  <si>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</si>
  <si>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</si>
  <si>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</si>
  <si>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</si>
  <si>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</si>
  <si>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</si>
  <si>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</si>
  <si>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</si>
  <si>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</si>
  <si>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</si>
  <si>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</si>
  <si>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</si>
  <si>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</si>
  <si>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</si>
  <si>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</si>
  <si>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</si>
  <si>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</si>
  <si>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</si>
  <si>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</si>
  <si>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</si>
  <si>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</si>
  <si>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</si>
  <si>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</si>
  <si>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</si>
  <si>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</si>
  <si>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</si>
  <si>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</si>
  <si>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</si>
  <si>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</si>
  <si>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</si>
  <si>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</si>
  <si>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</si>
  <si>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</si>
  <si>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</si>
  <si>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</si>
  <si>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</si>
  <si>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</si>
  <si>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</si>
  <si>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</si>
  <si>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</si>
  <si>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</si>
  <si>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</si>
  <si>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</si>
  <si>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</si>
  <si>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</si>
  <si>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</si>
  <si>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</si>
  <si>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</si>
  <si>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</si>
  <si>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</si>
  <si>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</si>
  <si>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</si>
  <si>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</si>
  <si>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</si>
  <si>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</si>
  <si>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</si>
  <si>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</si>
  <si>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</si>
  <si>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</si>
  <si>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</si>
  <si>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</si>
  <si>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</si>
  <si>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</si>
  <si>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</si>
  <si>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</si>
  <si>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</si>
  <si>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</si>
  <si>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</si>
  <si>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</si>
  <si>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</si>
  <si>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</si>
  <si>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</si>
  <si>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</si>
  <si>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</si>
  <si>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</si>
  <si>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</si>
  <si>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</si>
  <si>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</si>
  <si>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</si>
  <si>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</si>
  <si>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</si>
  <si>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</si>
  <si>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</si>
  <si>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</si>
  <si>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</si>
  <si>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</si>
  <si>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</si>
  <si>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</si>
  <si>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</si>
  <si>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</si>
  <si>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</si>
  <si>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</si>
  <si>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</si>
  <si>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</si>
  <si>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</si>
  <si>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</si>
  <si>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</si>
  <si>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</si>
  <si>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</si>
  <si>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</si>
  <si>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</si>
  <si>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</si>
  <si>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</si>
  <si>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</si>
  <si>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</si>
  <si>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</si>
  <si>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</si>
  <si>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</si>
  <si>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</si>
  <si>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</si>
  <si>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</si>
  <si>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</si>
  <si>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</si>
  <si>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</si>
  <si>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</si>
  <si>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</si>
  <si>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</si>
  <si>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</si>
  <si>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</si>
  <si>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</si>
  <si>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</si>
  <si>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</si>
  <si>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</si>
  <si>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</si>
  <si>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</si>
  <si>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</si>
  <si>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</si>
  <si>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</si>
  <si>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</si>
  <si>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</si>
  <si>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</si>
  <si>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</si>
  <si>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</si>
  <si>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</si>
  <si>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</si>
  <si>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</si>
  <si>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</si>
  <si>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</si>
  <si>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</si>
  <si>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</si>
  <si>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</si>
  <si>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</si>
  <si>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</si>
  <si>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</si>
  <si>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</si>
  <si>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</si>
  <si>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</si>
  <si>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</si>
  <si>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</si>
  <si>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</si>
  <si>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</si>
  <si>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</si>
  <si>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</si>
  <si>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</si>
  <si>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</si>
  <si>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</si>
  <si>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</si>
  <si>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</si>
  <si>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</si>
  <si>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</si>
  <si>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</si>
  <si>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</si>
  <si>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</si>
  <si>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</si>
  <si>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</si>
  <si>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</si>
  <si>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</si>
  <si>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</si>
  <si>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</si>
  <si>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</si>
  <si>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</si>
  <si>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</si>
  <si>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</si>
  <si>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</si>
  <si>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</si>
  <si>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</si>
  <si>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</si>
  <si>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</si>
  <si>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</si>
  <si>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</si>
  <si>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</si>
  <si>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</si>
  <si>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</si>
  <si>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</si>
  <si>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</si>
  <si>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</si>
  <si>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</si>
  <si>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</si>
  <si>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</si>
  <si>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</si>
  <si>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</si>
  <si>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</si>
  <si>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</si>
  <si>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</si>
  <si>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</si>
  <si>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</si>
  <si>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</si>
  <si>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</si>
  <si>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</si>
  <si>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</si>
  <si>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</si>
  <si>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</si>
  <si>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</si>
  <si>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</si>
  <si>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</si>
  <si>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</si>
  <si>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</si>
  <si>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</si>
  <si>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</si>
  <si>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</si>
  <si>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</si>
  <si>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</si>
  <si>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</si>
  <si>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</si>
  <si>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</si>
  <si>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</si>
  <si>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</si>
  <si>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</si>
  <si>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</si>
  <si>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</si>
  <si>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</si>
  <si>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</si>
  <si>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</si>
  <si>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</si>
  <si>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</si>
  <si>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</si>
  <si>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</si>
  <si>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</si>
  <si>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</si>
  <si>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</si>
  <si>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</si>
  <si>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</si>
  <si>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</si>
  <si>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</si>
  <si>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</si>
  <si>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</si>
  <si>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</si>
  <si>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</si>
  <si>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</si>
  <si>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</si>
  <si>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</si>
  <si>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</si>
  <si>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</si>
  <si>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</si>
  <si>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</si>
  <si>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</si>
  <si>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</si>
  <si>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</si>
  <si>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</si>
  <si>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</si>
  <si>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</si>
  <si>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</si>
  <si>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</si>
  <si>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</si>
  <si>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</si>
  <si>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</si>
  <si>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</si>
  <si>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</si>
  <si>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</si>
  <si>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</si>
  <si>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</si>
  <si>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</si>
  <si>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</si>
  <si>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</si>
  <si>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</si>
  <si>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</si>
  <si>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</si>
  <si>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</si>
  <si>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</si>
  <si>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</si>
  <si>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</si>
  <si>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</si>
  <si>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</si>
  <si>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</si>
  <si>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</si>
  <si>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</si>
  <si>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</si>
  <si>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</si>
  <si>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</si>
  <si>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</si>
  <si>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</si>
  <si>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</si>
  <si>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</si>
  <si>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</si>
  <si>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</si>
  <si>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</si>
  <si>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</si>
  <si>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</si>
  <si>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</si>
  <si>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</si>
  <si>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</si>
  <si>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</si>
  <si>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</si>
  <si>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</si>
  <si>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</si>
  <si>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</si>
  <si>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</si>
  <si>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</si>
  <si>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</si>
  <si>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</si>
  <si>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</si>
  <si>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</si>
  <si>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</si>
  <si>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</si>
  <si>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</si>
  <si>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</si>
  <si>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</si>
  <si>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</si>
  <si>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</si>
  <si>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</si>
  <si>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</si>
  <si>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</si>
  <si>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</si>
  <si>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</si>
  <si>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</si>
  <si>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</si>
  <si>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</si>
  <si>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</si>
  <si>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</si>
  <si>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</si>
  <si>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</si>
  <si>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</si>
  <si>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</si>
  <si>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</si>
  <si>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</si>
  <si>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</si>
  <si>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</si>
  <si>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</si>
  <si>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</si>
  <si>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</si>
  <si>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</si>
  <si>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</si>
  <si>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</si>
  <si>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</si>
  <si>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</si>
  <si>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</si>
  <si>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</si>
  <si>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</si>
  <si>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</si>
  <si>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</si>
  <si>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</si>
  <si>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</si>
  <si>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</si>
  <si>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</si>
  <si>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</si>
  <si>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</si>
  <si>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</si>
  <si>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</si>
  <si>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</si>
  <si>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</si>
  <si>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</si>
  <si>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</si>
  <si>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</si>
  <si>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</si>
  <si>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</si>
  <si>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</si>
  <si>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</si>
  <si>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</si>
  <si>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</si>
  <si>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</si>
  <si>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</si>
  <si>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</si>
  <si>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</si>
  <si>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</si>
  <si>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</si>
  <si>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</si>
  <si>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</si>
  <si>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</si>
  <si>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</si>
  <si>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</si>
  <si>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</si>
  <si>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</si>
  <si>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</si>
  <si>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</si>
  <si>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</si>
  <si>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</si>
  <si>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</si>
  <si>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</si>
  <si>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</si>
  <si>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</si>
  <si>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</si>
  <si>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</si>
  <si>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</si>
  <si>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</si>
  <si>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</si>
  <si>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</si>
  <si>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</si>
  <si>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</si>
  <si>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</si>
  <si>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</si>
  <si>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</si>
  <si>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</si>
  <si>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</si>
  <si>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</si>
  <si>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</si>
  <si>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</si>
  <si>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</si>
  <si>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</si>
  <si>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</si>
  <si>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</si>
  <si>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</si>
  <si>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</si>
  <si>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</si>
  <si>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</si>
  <si>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</si>
  <si>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</si>
  <si>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</si>
  <si>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</si>
  <si>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</si>
  <si>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</si>
  <si>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</si>
  <si>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</si>
  <si>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</si>
  <si>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</si>
  <si>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</si>
  <si>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</si>
  <si>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</si>
  <si>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</si>
  <si>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</si>
  <si>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</si>
  <si>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</si>
  <si>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</si>
  <si>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</si>
  <si>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</si>
  <si>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</si>
  <si>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</si>
  <si>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</si>
  <si>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</si>
  <si>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</si>
  <si>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</si>
  <si>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</si>
  <si>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</si>
  <si>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</si>
  <si>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</si>
  <si>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</si>
  <si>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</si>
  <si>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</si>
  <si>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</si>
  <si>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</si>
  <si>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</si>
  <si>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</si>
  <si>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</si>
  <si>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</si>
  <si>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</si>
  <si>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</si>
  <si>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</si>
  <si>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</si>
  <si>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</si>
  <si>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</si>
  <si>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</si>
  <si>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</si>
  <si>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</si>
  <si>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</si>
  <si>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</si>
  <si>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</si>
  <si>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</si>
  <si>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</si>
  <si>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</si>
  <si>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</si>
  <si>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</si>
  <si>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</si>
  <si>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</si>
  <si>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</si>
  <si>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</si>
  <si>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</si>
  <si>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</si>
  <si>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</si>
  <si>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</si>
  <si>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</si>
  <si>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</si>
  <si>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</si>
  <si>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</si>
  <si>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</si>
  <si>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</si>
  <si>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</si>
  <si>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</si>
  <si>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</si>
  <si>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</si>
  <si>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</si>
  <si>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</si>
  <si>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</si>
  <si>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</si>
  <si>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</si>
  <si>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</si>
  <si>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</si>
  <si>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</si>
  <si>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</si>
  <si>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</si>
  <si>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</si>
  <si>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</si>
  <si>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</si>
  <si>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</si>
  <si>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</si>
  <si>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</si>
  <si>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</si>
  <si>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</si>
  <si>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</si>
  <si>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</si>
  <si>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</si>
  <si>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</si>
  <si>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</si>
  <si>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</si>
  <si>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</si>
  <si>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</si>
  <si>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</si>
  <si>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</si>
  <si>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</si>
  <si>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</si>
  <si>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</si>
  <si>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</si>
  <si>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</si>
  <si>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</si>
  <si>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</si>
  <si>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</si>
  <si>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</si>
  <si>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</si>
  <si>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</si>
  <si>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</si>
  <si>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</si>
  <si>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</si>
  <si>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</si>
  <si>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</si>
  <si>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</si>
  <si>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</si>
  <si>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</si>
  <si>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</si>
  <si>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</si>
  <si>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</si>
  <si>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</si>
  <si>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</si>
  <si>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</si>
  <si>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</si>
  <si>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</si>
  <si>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</si>
  <si>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</si>
  <si>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</si>
  <si>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</si>
  <si>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</si>
  <si>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</si>
  <si>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</si>
  <si>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</si>
  <si>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</si>
  <si>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</si>
  <si>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</si>
  <si>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</si>
  <si>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</si>
  <si>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</si>
  <si>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</si>
  <si>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</si>
  <si>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</si>
  <si>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</si>
  <si>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</si>
  <si>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</si>
  <si>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</si>
  <si>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</si>
  <si>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</si>
  <si>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</si>
  <si>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</si>
  <si>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</si>
  <si>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</si>
  <si>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</si>
  <si>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</si>
  <si>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</si>
  <si>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</si>
  <si>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</si>
  <si>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</si>
  <si>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</si>
  <si>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</si>
  <si>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</si>
  <si>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</si>
  <si>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</si>
  <si>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</si>
  <si>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</si>
  <si>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</si>
  <si>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</si>
  <si>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</si>
  <si>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</si>
  <si>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</si>
  <si>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</si>
  <si>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</si>
  <si>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</si>
  <si>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</si>
  <si>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</si>
  <si>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</si>
  <si>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</si>
  <si>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</si>
  <si>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</si>
  <si>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</si>
  <si>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</si>
  <si>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</si>
  <si>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</si>
  <si>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</si>
  <si>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</si>
  <si>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</si>
  <si>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</si>
  <si>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</si>
  <si>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</si>
  <si>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</si>
  <si>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</si>
  <si>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</si>
  <si>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</si>
  <si>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</si>
  <si>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</si>
  <si>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</si>
  <si>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</si>
  <si>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</si>
  <si>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</si>
  <si>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</si>
  <si>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</si>
  <si>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</si>
  <si>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</si>
  <si>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</si>
  <si>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</si>
  <si>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</si>
  <si>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</si>
  <si>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</si>
  <si>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</si>
  <si>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</si>
  <si>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</si>
  <si>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</si>
  <si>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</si>
  <si>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</si>
  <si>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</si>
  <si>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</si>
  <si>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</si>
  <si>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</si>
  <si>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</si>
  <si>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</si>
  <si>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</si>
  <si>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</si>
  <si>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</si>
  <si>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</si>
  <si>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</si>
  <si>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</si>
  <si>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</si>
  <si>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</si>
  <si>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</si>
  <si>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</si>
  <si>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</si>
  <si>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</si>
  <si>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</si>
  <si>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</si>
  <si>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</si>
  <si>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</si>
  <si>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</si>
  <si>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</si>
  <si>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</si>
  <si>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</si>
  <si>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</si>
  <si>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</si>
  <si>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</si>
  <si>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</si>
  <si>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</si>
  <si>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</si>
  <si>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</si>
  <si>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</si>
  <si>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</si>
  <si>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</si>
  <si>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</si>
  <si>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</si>
  <si>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</si>
  <si>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</si>
  <si>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</si>
  <si>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</si>
  <si>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</si>
  <si>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</si>
  <si>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</si>
  <si>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</si>
  <si>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</si>
  <si>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</si>
  <si>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</si>
  <si>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</si>
  <si>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</si>
  <si>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</si>
  <si>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</si>
  <si>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</si>
  <si>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</si>
  <si>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</si>
  <si>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</si>
  <si>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</si>
  <si>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</si>
  <si>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</si>
  <si>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</si>
  <si>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</si>
  <si>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</si>
  <si>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</si>
  <si>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</si>
  <si>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</si>
  <si>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</si>
  <si>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</si>
  <si>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</si>
  <si>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</si>
  <si>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</si>
  <si>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</si>
  <si>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</si>
  <si>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</si>
  <si>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</si>
  <si>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</si>
  <si>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</si>
  <si>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</si>
  <si>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</si>
  <si>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</si>
  <si>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</si>
  <si>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</si>
  <si>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</si>
  <si>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</si>
  <si>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</si>
  <si>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</si>
  <si>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</si>
  <si>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</si>
  <si>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</si>
  <si>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</si>
  <si>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</si>
  <si>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</si>
  <si>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</si>
  <si>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</si>
  <si>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</si>
  <si>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</si>
  <si>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</si>
  <si>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</si>
  <si>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</si>
  <si>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</si>
  <si>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</si>
  <si>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</si>
  <si>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</si>
  <si>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</si>
  <si>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</si>
  <si>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</si>
  <si>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</si>
  <si>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</si>
  <si>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</si>
  <si>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</si>
  <si>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</si>
  <si>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</si>
  <si>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</si>
  <si>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</si>
  <si>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</si>
  <si>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</si>
  <si>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</si>
  <si>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</si>
  <si>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</si>
  <si>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</si>
  <si>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</si>
  <si>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</si>
  <si>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</si>
  <si>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</si>
  <si>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</si>
  <si>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</si>
  <si>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</si>
  <si>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</si>
  <si>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</si>
  <si>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</si>
  <si>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</si>
  <si>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</si>
  <si>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</si>
  <si>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</si>
  <si>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</si>
  <si>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</si>
  <si>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</si>
  <si>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</si>
  <si>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</si>
  <si>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</si>
  <si>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</si>
  <si>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</si>
  <si>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</si>
  <si>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</si>
  <si>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</si>
  <si>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</si>
  <si>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</si>
  <si>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</si>
  <si>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</si>
  <si>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</si>
  <si>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</si>
  <si>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</si>
  <si>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</si>
  <si>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</si>
  <si>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</si>
  <si>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</si>
  <si>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</si>
  <si>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</si>
  <si>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</si>
  <si>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</si>
  <si>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</si>
  <si>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</si>
  <si>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</si>
  <si>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</si>
  <si>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</si>
  <si>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</si>
  <si>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</si>
  <si>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</si>
  <si>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</si>
  <si>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</si>
  <si>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</si>
  <si>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</si>
  <si>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</si>
  <si>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</si>
  <si>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</si>
  <si>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</si>
  <si>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</si>
  <si>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</si>
  <si>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</si>
  <si>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</si>
  <si>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</si>
  <si>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</si>
  <si>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</si>
  <si>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</si>
  <si>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</si>
  <si>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</si>
  <si>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</si>
  <si>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</si>
  <si>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</si>
  <si>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</si>
  <si>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</si>
  <si>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</si>
  <si>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</si>
  <si>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</si>
  <si>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</si>
  <si>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</si>
  <si>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</si>
  <si>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</si>
  <si>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</si>
  <si>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</si>
  <si>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</si>
  <si>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</si>
  <si>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</si>
  <si>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</si>
  <si>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</si>
  <si>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</si>
  <si>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</si>
  <si>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</si>
  <si>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</si>
  <si>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</si>
  <si>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</si>
  <si>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</si>
  <si>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</si>
  <si>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</si>
  <si>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</si>
  <si>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</si>
  <si>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</si>
  <si>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</si>
  <si>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</si>
  <si>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</si>
  <si>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</si>
  <si>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</si>
  <si>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</si>
  <si>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</si>
  <si>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</si>
  <si>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</si>
  <si>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</si>
  <si>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</si>
  <si>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</si>
  <si>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</si>
  <si>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</si>
  <si>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</si>
  <si>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</si>
  <si>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</si>
  <si>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</si>
  <si>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</si>
  <si>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</si>
  <si>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</si>
  <si>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</si>
  <si>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</si>
  <si>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</si>
  <si>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</si>
  <si>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</si>
  <si>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</si>
  <si>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</si>
  <si>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</si>
  <si>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</si>
  <si>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</si>
  <si>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</si>
  <si>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</si>
  <si>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</si>
  <si>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</si>
  <si>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</si>
  <si>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</si>
  <si>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</si>
  <si>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</si>
  <si>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</si>
  <si>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</si>
  <si>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</si>
  <si>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</si>
  <si>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</si>
  <si>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</si>
  <si>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</si>
  <si>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</si>
  <si>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</si>
  <si>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</si>
  <si>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</si>
  <si>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</si>
  <si>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</si>
  <si>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</si>
  <si>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</si>
  <si>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</si>
  <si>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</si>
  <si>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</si>
  <si>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</si>
  <si>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</si>
  <si>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</si>
  <si>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</si>
  <si>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</si>
  <si>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</si>
  <si>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</si>
  <si>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</si>
  <si>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</si>
  <si>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</si>
  <si>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</si>
  <si>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</si>
  <si>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</si>
  <si>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</si>
  <si>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</si>
  <si>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</si>
  <si>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</si>
  <si>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</si>
  <si>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</si>
  <si>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</si>
  <si>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</si>
  <si>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</si>
  <si>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</si>
  <si>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</si>
  <si>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</si>
  <si>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</si>
  <si>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</si>
  <si>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</si>
  <si>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</si>
  <si>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</si>
  <si>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</si>
  <si>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</si>
  <si>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</si>
  <si>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</si>
  <si>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</si>
  <si>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</si>
  <si>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</si>
  <si>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</si>
  <si>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</si>
  <si>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</si>
  <si>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</si>
  <si>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</si>
  <si>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</si>
  <si>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</si>
  <si>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</si>
  <si>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</si>
  <si>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</si>
  <si>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</si>
  <si>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</si>
  <si>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</si>
  <si>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</si>
  <si>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</si>
  <si>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</si>
  <si>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</si>
  <si>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</si>
  <si>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</si>
  <si>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</si>
  <si>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</si>
  <si>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</si>
  <si>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</si>
  <si>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</si>
  <si>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</si>
  <si>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</si>
  <si>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</si>
  <si>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</si>
  <si>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</si>
  <si>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</si>
  <si>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</si>
  <si>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</si>
  <si>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</si>
  <si>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</si>
  <si>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</si>
  <si>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</si>
  <si>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</si>
  <si>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</si>
  <si>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</si>
  <si>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</si>
  <si>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</si>
  <si>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</si>
  <si>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</si>
  <si>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</si>
  <si>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</si>
  <si>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</si>
  <si>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</si>
  <si>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</si>
  <si>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</si>
  <si>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</si>
  <si>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</si>
  <si>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</si>
  <si>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</si>
  <si>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</si>
  <si>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</si>
  <si>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</si>
  <si>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</si>
  <si>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</si>
  <si>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</si>
  <si>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</si>
  <si>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</si>
  <si>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</si>
  <si>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</si>
  <si>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</si>
  <si>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</si>
  <si>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</si>
  <si>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</si>
  <si>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</si>
  <si>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</si>
  <si>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</si>
  <si>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</si>
  <si>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</si>
  <si>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</si>
  <si>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</si>
  <si>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</si>
  <si>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</si>
  <si>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</si>
  <si>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</si>
  <si>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</si>
  <si>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</si>
  <si>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</si>
  <si>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</si>
  <si>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</si>
  <si>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</si>
  <si>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</si>
  <si>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</si>
  <si>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</si>
  <si>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</si>
  <si>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</si>
  <si>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</si>
  <si>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</si>
  <si>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</si>
  <si>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</si>
  <si>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</si>
  <si>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</si>
  <si>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</si>
  <si>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</si>
  <si>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</si>
  <si>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</si>
  <si>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</si>
  <si>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</si>
  <si>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</si>
  <si>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</si>
  <si>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</si>
  <si>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</si>
  <si>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</si>
  <si>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</si>
  <si>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</si>
  <si>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</si>
  <si>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</si>
  <si>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</si>
  <si>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</si>
  <si>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</si>
  <si>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</si>
  <si>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</si>
  <si>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</si>
  <si>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</si>
  <si>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</si>
  <si>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</si>
  <si>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</si>
  <si>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</si>
  <si>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</si>
  <si>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</si>
  <si>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</si>
  <si>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</si>
  <si>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</si>
  <si>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</si>
  <si>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</si>
  <si>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</si>
  <si>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</si>
  <si>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</si>
  <si>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</si>
  <si>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</si>
  <si>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</si>
  <si>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</si>
  <si>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</si>
  <si>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</si>
  <si>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</si>
  <si>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</si>
  <si>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</si>
  <si>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</si>
  <si>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</si>
  <si>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</si>
  <si>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</si>
  <si>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</si>
  <si>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</si>
  <si>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</si>
  <si>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</si>
  <si>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</si>
  <si>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</si>
  <si>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</si>
  <si>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</si>
  <si>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</si>
  <si>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</si>
  <si>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</si>
  <si>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</si>
  <si>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</si>
  <si>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</si>
  <si>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</si>
  <si>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</si>
  <si>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</si>
  <si>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</si>
  <si>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</si>
  <si>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</si>
  <si>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</si>
  <si>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</si>
  <si>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</si>
  <si>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</si>
  <si>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</si>
  <si>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</si>
  <si>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</si>
  <si>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</si>
  <si>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</si>
  <si>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</si>
  <si>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</si>
  <si>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</si>
  <si>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</si>
  <si>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</si>
  <si>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</si>
  <si>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</si>
  <si>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</si>
  <si>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</si>
  <si>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</si>
  <si>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</si>
  <si>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</si>
  <si>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</si>
  <si>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</si>
  <si>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</si>
  <si>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</si>
  <si>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</si>
  <si>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</si>
  <si>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</si>
  <si>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</si>
  <si>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</si>
  <si>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</si>
  <si>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</si>
  <si>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</si>
  <si>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</si>
  <si>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</si>
  <si>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</si>
  <si>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</si>
  <si>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</si>
  <si>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</si>
  <si>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</si>
  <si>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</si>
  <si>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</si>
  <si>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</si>
  <si>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</si>
  <si>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</si>
  <si>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</si>
  <si>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</si>
  <si>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</si>
  <si>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</si>
  <si>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</si>
  <si>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</si>
  <si>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</si>
  <si>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</si>
  <si>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</si>
  <si>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</si>
  <si>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</si>
  <si>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</si>
  <si>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</si>
  <si>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</si>
  <si>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</si>
  <si>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</si>
  <si>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</si>
  <si>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</si>
  <si>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</si>
  <si>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</si>
  <si>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</si>
  <si>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</si>
  <si>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</si>
  <si>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</si>
  <si>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</si>
  <si>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</si>
  <si>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</si>
  <si>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</si>
  <si>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</si>
  <si>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</si>
  <si>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</si>
  <si>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</si>
  <si>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</si>
  <si>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</si>
  <si>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</si>
  <si>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</si>
  <si>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</si>
  <si>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</si>
  <si>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</si>
  <si>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</si>
  <si>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</si>
  <si>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</si>
  <si>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</si>
  <si>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</si>
  <si>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</si>
  <si>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</si>
  <si>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</si>
  <si>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</si>
  <si>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</si>
  <si>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</si>
  <si>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</si>
  <si>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</si>
  <si>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</si>
  <si>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</si>
  <si>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</si>
  <si>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</si>
  <si>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</si>
  <si>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</si>
  <si>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</si>
  <si>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</si>
  <si>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</si>
  <si>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</si>
  <si>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</si>
  <si>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</si>
  <si>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</si>
  <si>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</si>
  <si>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</si>
  <si>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</si>
  <si>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</si>
  <si>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</si>
  <si>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</si>
  <si>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</si>
  <si>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</si>
  <si>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</si>
  <si>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</si>
  <si>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</si>
  <si>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</si>
  <si>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</si>
  <si>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</si>
  <si>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</si>
  <si>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</si>
  <si>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</si>
  <si>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</si>
  <si>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</si>
  <si>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</si>
  <si>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</si>
  <si>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</si>
  <si>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</si>
  <si>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</si>
  <si>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</si>
  <si>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</si>
  <si>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</si>
  <si>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</si>
  <si>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</si>
  <si>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</si>
  <si>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</si>
  <si>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</si>
  <si>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</si>
  <si>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</si>
  <si>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</si>
  <si>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</si>
  <si>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</si>
  <si>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</si>
  <si>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</si>
  <si>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</si>
  <si>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</si>
  <si>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</si>
  <si>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</si>
  <si>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</si>
  <si>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</si>
  <si>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</si>
  <si>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</si>
  <si>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</si>
  <si>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</si>
  <si>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</si>
  <si>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</si>
  <si>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</si>
  <si>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</si>
  <si>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</si>
  <si>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</si>
  <si>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</si>
  <si>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</si>
  <si>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</si>
  <si>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</si>
  <si>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</si>
  <si>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</si>
  <si>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</si>
  <si>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</si>
  <si>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</si>
  <si>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</si>
  <si>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</si>
  <si>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</si>
  <si>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</si>
  <si>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</si>
  <si>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</si>
  <si>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</si>
  <si>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</si>
  <si>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</si>
  <si>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</si>
  <si>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</si>
  <si>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</si>
  <si>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</si>
  <si>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</si>
  <si>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</si>
  <si>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</si>
  <si>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</si>
  <si>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</si>
  <si>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</si>
  <si>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</si>
  <si>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</si>
  <si>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</si>
  <si>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</si>
  <si>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</si>
  <si>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</si>
  <si>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</si>
  <si>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</si>
  <si>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</si>
  <si>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</si>
  <si>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</si>
  <si>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</si>
  <si>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</si>
  <si>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</si>
  <si>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</si>
  <si>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</si>
  <si>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</si>
  <si>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</si>
  <si>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</si>
  <si>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</si>
  <si>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</si>
  <si>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</si>
  <si>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</si>
  <si>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</si>
  <si>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</si>
  <si>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</si>
  <si>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</si>
  <si>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</si>
  <si>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</si>
  <si>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</si>
  <si>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</si>
  <si>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</si>
  <si>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</si>
  <si>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</si>
  <si>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</si>
  <si>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</si>
  <si>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</si>
  <si>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</si>
  <si>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</si>
  <si>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</si>
  <si>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</si>
  <si>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</si>
  <si>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</si>
  <si>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</si>
  <si>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</si>
  <si>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</si>
  <si>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</si>
  <si>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</si>
  <si>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</si>
  <si>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</si>
  <si>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</si>
  <si>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</si>
  <si>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</si>
  <si>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</si>
  <si>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</si>
  <si>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</si>
  <si>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</si>
  <si>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</si>
  <si>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</si>
  <si>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</si>
  <si>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</si>
  <si>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</si>
  <si>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</si>
  <si>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</si>
  <si>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</si>
  <si>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</si>
  <si>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</si>
  <si>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</si>
  <si>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</si>
  <si>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</si>
  <si>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</si>
  <si>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</si>
  <si>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</si>
  <si>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</si>
  <si>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</si>
  <si>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</si>
  <si>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</si>
  <si>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</si>
  <si>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</si>
  <si>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</si>
  <si>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</si>
  <si>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</si>
  <si>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</si>
  <si>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</si>
  <si>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</si>
  <si>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</si>
  <si>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</si>
  <si>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</si>
  <si>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</si>
  <si>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</si>
  <si>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</si>
  <si>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</si>
  <si>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</si>
  <si>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</si>
  <si>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</si>
  <si>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</si>
  <si>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</si>
  <si>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</si>
  <si>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</si>
  <si>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</si>
  <si>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</si>
  <si>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</si>
  <si>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</si>
  <si>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</si>
  <si>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</si>
  <si>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</si>
  <si>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</si>
  <si>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</si>
  <si>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</si>
  <si>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</si>
  <si>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</si>
  <si>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</si>
  <si>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</si>
  <si>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</si>
  <si>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</si>
  <si>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</si>
  <si>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</si>
  <si>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</si>
  <si>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</si>
  <si>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</si>
  <si>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</si>
  <si>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</si>
  <si>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</si>
  <si>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</si>
  <si>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</si>
  <si>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</si>
  <si>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</si>
  <si>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</si>
  <si>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</si>
  <si>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</si>
  <si>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</si>
  <si>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</si>
  <si>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</si>
  <si>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</si>
  <si>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</si>
  <si>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</si>
  <si>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</si>
  <si>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</si>
  <si>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</si>
  <si>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</si>
  <si>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</si>
  <si>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</si>
  <si>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</si>
  <si>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</si>
  <si>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</si>
  <si>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</si>
  <si>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</si>
  <si>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</si>
  <si>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</si>
  <si>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</si>
  <si>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</si>
  <si>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</si>
  <si>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</si>
  <si>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</si>
  <si>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</si>
  <si>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</si>
  <si>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</si>
  <si>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</si>
  <si>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</si>
  <si>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</si>
  <si>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</si>
  <si>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</si>
  <si>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</si>
  <si>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</si>
  <si>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</si>
  <si>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</si>
  <si>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</si>
  <si>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</si>
  <si>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</si>
  <si>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</si>
  <si>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</si>
  <si>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</si>
  <si>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</si>
  <si>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</si>
  <si>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</si>
  <si>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</si>
  <si>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</si>
  <si>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</si>
  <si>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</si>
  <si>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</si>
  <si>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</si>
  <si>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</si>
  <si>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</si>
  <si>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</si>
  <si>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</si>
  <si>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</si>
  <si>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</si>
  <si>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</si>
  <si>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</si>
  <si>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</si>
  <si>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</si>
  <si>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</si>
  <si>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</si>
  <si>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</si>
  <si>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</si>
  <si>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</si>
  <si>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</si>
  <si>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</si>
  <si>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</si>
  <si>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</si>
  <si>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</si>
  <si>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</si>
  <si>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</si>
  <si>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</si>
  <si>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</si>
  <si>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</si>
  <si>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</si>
  <si>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</si>
  <si>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</si>
  <si>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</si>
  <si>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</si>
  <si>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</si>
  <si>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</si>
  <si>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</si>
  <si>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</si>
  <si>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</si>
  <si>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</si>
  <si>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</si>
  <si>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</si>
  <si>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</si>
  <si>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</si>
  <si>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</si>
  <si>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</si>
  <si>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</si>
  <si>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</si>
  <si>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</si>
  <si>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</si>
  <si>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</si>
  <si>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</si>
  <si>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</si>
  <si>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</si>
  <si>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</si>
  <si>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</si>
  <si>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</si>
  <si>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</si>
  <si>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</si>
  <si>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</si>
  <si>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</si>
  <si>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</si>
  <si>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</si>
  <si>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</si>
  <si>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</si>
  <si>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</si>
  <si>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</si>
  <si>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</si>
  <si>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</si>
  <si>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</si>
  <si>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</si>
  <si>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</si>
  <si>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</si>
  <si>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</si>
  <si>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</si>
  <si>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</si>
  <si>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</si>
  <si>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</si>
  <si>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</si>
  <si>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</si>
  <si>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</si>
  <si>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</si>
  <si>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</si>
  <si>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</si>
  <si>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</si>
  <si>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</si>
  <si>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</si>
  <si>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</si>
  <si>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</si>
  <si>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</si>
  <si>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</si>
  <si>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</si>
  <si>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</si>
  <si>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</si>
  <si>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</si>
  <si>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</si>
  <si>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</si>
  <si>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</si>
  <si>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</si>
  <si>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</si>
  <si>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</si>
  <si>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</si>
  <si>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</si>
  <si>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</si>
  <si>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</si>
  <si>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</si>
  <si>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</si>
  <si>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</si>
  <si>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</si>
  <si>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</si>
  <si>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</si>
  <si>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</si>
  <si>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</si>
  <si>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</si>
  <si>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</si>
  <si>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</si>
  <si>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</si>
  <si>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</si>
  <si>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</si>
  <si>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</si>
  <si>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</si>
  <si>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</si>
  <si>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</si>
  <si>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</si>
  <si>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</si>
  <si>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</si>
  <si>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</si>
  <si>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</si>
  <si>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</si>
  <si>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</si>
  <si>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</si>
  <si>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</si>
  <si>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</si>
  <si>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</si>
  <si>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</si>
  <si>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</si>
  <si>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</si>
  <si>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</si>
  <si>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</si>
  <si>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</si>
  <si>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</si>
  <si>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</si>
  <si>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</si>
  <si>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</si>
  <si>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</si>
  <si>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</si>
  <si>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</si>
  <si>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</si>
  <si>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</si>
  <si>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</si>
  <si>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</si>
  <si>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</si>
  <si>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</si>
  <si>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</si>
  <si>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</si>
  <si>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</si>
  <si>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</si>
  <si>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</si>
  <si>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</si>
  <si>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</si>
  <si>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</si>
  <si>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</si>
  <si>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</si>
  <si>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</si>
  <si>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</si>
  <si>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</si>
  <si>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</si>
  <si>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</si>
  <si>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</si>
  <si>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</si>
  <si>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</si>
  <si>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</si>
  <si>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</si>
  <si>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</si>
  <si>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</si>
  <si>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</si>
  <si>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</si>
  <si>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</si>
  <si>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</si>
  <si>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</si>
  <si>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</si>
  <si>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</si>
  <si>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</si>
  <si>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</si>
  <si>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</si>
  <si>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</si>
  <si>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</si>
  <si>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</si>
  <si>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</si>
  <si>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</si>
  <si>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</si>
  <si>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</si>
  <si>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</si>
  <si>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</si>
  <si>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</si>
  <si>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</si>
  <si>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</si>
  <si>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</si>
  <si>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</si>
  <si>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</si>
  <si>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</si>
  <si>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</si>
  <si>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</si>
  <si>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</si>
  <si>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</si>
  <si>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</si>
  <si>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</si>
  <si>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</si>
  <si>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</si>
  <si>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</si>
  <si>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</si>
  <si>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</si>
  <si>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</si>
  <si>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</si>
  <si>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</si>
  <si>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</si>
  <si>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</si>
  <si>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</si>
  <si>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</si>
  <si>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</si>
  <si>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</si>
  <si>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</si>
  <si>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</si>
  <si>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</si>
  <si>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</si>
  <si>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</si>
  <si>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</si>
  <si>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</si>
  <si>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</si>
  <si>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</si>
  <si>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</si>
  <si>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</si>
  <si>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</si>
  <si>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</si>
  <si>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</si>
  <si>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</si>
  <si>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</si>
  <si>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</si>
  <si>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</si>
  <si>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</si>
  <si>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</si>
  <si>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</si>
  <si>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</si>
  <si>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</si>
  <si>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</si>
  <si>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</si>
  <si>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</si>
  <si>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</si>
  <si>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</si>
  <si>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</si>
  <si>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</si>
  <si>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</si>
  <si>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</si>
  <si>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</si>
  <si>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</si>
  <si>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</si>
  <si>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</si>
  <si>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</si>
  <si>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</si>
  <si>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</si>
  <si>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</si>
  <si>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</si>
  <si>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</si>
  <si>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</si>
  <si>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</si>
  <si>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</si>
  <si>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</si>
  <si>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</si>
  <si>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</si>
  <si>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</si>
  <si>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</si>
  <si>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</si>
  <si>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</si>
  <si>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</si>
  <si>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</si>
  <si>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</si>
  <si>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</si>
  <si>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</si>
  <si>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</si>
  <si>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</si>
  <si>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</si>
  <si>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</si>
  <si>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</si>
  <si>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</si>
  <si>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</si>
  <si>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</si>
  <si>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</si>
  <si>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</si>
  <si>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</si>
  <si>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</si>
  <si>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</si>
  <si>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</si>
  <si>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</si>
  <si>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</si>
  <si>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</si>
  <si>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</si>
  <si>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</si>
  <si>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</si>
  <si>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</si>
  <si>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</si>
  <si>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</si>
  <si>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</si>
  <si>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</si>
  <si>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</si>
  <si>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</si>
  <si>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</si>
  <si>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</si>
  <si>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</si>
  <si>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</si>
  <si>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</si>
  <si>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</si>
  <si>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</si>
  <si>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</si>
  <si>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</si>
  <si>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</si>
  <si>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</si>
  <si>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</si>
  <si>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</si>
  <si>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</si>
  <si>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</si>
  <si>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</si>
  <si>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</si>
  <si>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</si>
  <si>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</si>
  <si>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</si>
  <si>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</si>
  <si>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</si>
  <si>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</si>
  <si>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</si>
  <si>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</si>
  <si>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</si>
  <si>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</si>
  <si>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</si>
  <si>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</si>
  <si>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</si>
  <si>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</si>
  <si>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</si>
  <si>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</si>
  <si>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</si>
  <si>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</si>
  <si>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</si>
  <si>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</si>
  <si>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</si>
  <si>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</si>
  <si>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</si>
  <si>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</si>
  <si>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</si>
  <si>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</si>
  <si>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</si>
  <si>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</si>
  <si>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</si>
  <si>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</si>
  <si>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</si>
  <si>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</si>
  <si>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</si>
  <si>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</si>
  <si>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</si>
  <si>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</si>
  <si>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</si>
  <si>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</si>
  <si>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</si>
  <si>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</si>
  <si>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</si>
  <si>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</si>
  <si>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</si>
  <si>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</si>
  <si>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</si>
  <si>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</si>
  <si>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</si>
  <si>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</si>
  <si>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</si>
  <si>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</si>
  <si>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</si>
  <si>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</si>
  <si>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</si>
  <si>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</si>
  <si>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</si>
  <si>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</si>
  <si>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</si>
  <si>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</si>
  <si>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</si>
  <si>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</si>
  <si>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</si>
  <si>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</si>
  <si>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</si>
  <si>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</si>
  <si>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</si>
  <si>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</si>
  <si>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</si>
  <si>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</si>
  <si>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</si>
  <si>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</si>
  <si>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</si>
  <si>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</si>
  <si>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</si>
  <si>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</si>
  <si>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</si>
  <si>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</si>
  <si>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</si>
  <si>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</si>
  <si>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</si>
  <si>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</si>
  <si>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</si>
  <si>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</si>
  <si>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</si>
  <si>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</si>
  <si>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</si>
  <si>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</si>
  <si>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</si>
  <si>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</si>
  <si>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</si>
  <si>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</si>
  <si>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</si>
  <si>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</si>
  <si>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</si>
  <si>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</si>
  <si>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</si>
  <si>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</si>
  <si>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</si>
  <si>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</si>
  <si>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</si>
  <si>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</si>
  <si>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</si>
  <si>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</si>
  <si>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</si>
  <si>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</si>
  <si>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</si>
  <si>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</si>
  <si>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</si>
  <si>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</si>
  <si>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</si>
  <si>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</si>
  <si>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</si>
  <si>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</si>
  <si>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</si>
  <si>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</si>
  <si>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</si>
  <si>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</si>
  <si>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</si>
  <si>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</si>
  <si>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</si>
  <si>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</si>
  <si>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</si>
  <si>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</si>
  <si>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</si>
  <si>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</si>
  <si>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</si>
  <si>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</si>
  <si>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</si>
  <si>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</si>
  <si>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</si>
  <si>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</si>
  <si>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</si>
  <si>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</si>
  <si>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</si>
  <si>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</si>
  <si>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</si>
  <si>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</si>
  <si>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</si>
  <si>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</si>
  <si>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</si>
  <si>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</si>
  <si>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</si>
  <si>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</si>
  <si>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</si>
  <si>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</si>
  <si>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</si>
  <si>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</si>
  <si>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</si>
  <si>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</si>
  <si>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</si>
  <si>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</si>
  <si>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</si>
  <si>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</si>
  <si>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</si>
  <si>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</si>
  <si>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</si>
  <si>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</si>
  <si>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</si>
  <si>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</si>
  <si>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</si>
  <si>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</si>
  <si>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</si>
  <si>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</si>
  <si>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</si>
  <si>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</si>
  <si>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</si>
  <si>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</si>
  <si>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</si>
  <si>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</si>
  <si>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</si>
  <si>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</si>
  <si>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</si>
  <si>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</si>
  <si>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</si>
  <si>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</si>
  <si>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</si>
  <si>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</si>
  <si>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</si>
  <si>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</si>
  <si>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</si>
  <si>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</si>
  <si>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</si>
  <si>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</si>
  <si>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</si>
  <si>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</si>
  <si>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</si>
  <si>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</si>
  <si>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</si>
  <si>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</si>
  <si>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</si>
  <si>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</si>
  <si>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</si>
  <si>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</si>
  <si>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</si>
  <si>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</si>
  <si>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</si>
  <si>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</si>
  <si>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</si>
  <si>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</si>
  <si>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</si>
  <si>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</si>
  <si>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</si>
  <si>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</si>
  <si>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</si>
  <si>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</si>
  <si>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</si>
  <si>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</si>
  <si>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</si>
  <si>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</si>
  <si>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</si>
  <si>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</si>
  <si>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</si>
  <si>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</si>
  <si>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</si>
  <si>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</si>
  <si>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</si>
  <si>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</si>
  <si>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</si>
  <si>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</si>
  <si>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</si>
  <si>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</si>
  <si>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</si>
  <si>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</si>
  <si>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</si>
  <si>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</si>
  <si>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</si>
  <si>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</si>
  <si>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</si>
  <si>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</si>
  <si>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</si>
  <si>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</si>
  <si>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</si>
  <si>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</si>
  <si>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</si>
  <si>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</si>
  <si>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</si>
  <si>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</si>
  <si>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</si>
  <si>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</si>
  <si>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</si>
  <si>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</si>
  <si>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</si>
  <si>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</si>
  <si>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</si>
  <si>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</si>
  <si>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</si>
  <si>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</si>
  <si>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</si>
  <si>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</si>
  <si>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</si>
  <si>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</si>
  <si>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</si>
  <si>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</si>
  <si>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</si>
  <si>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</si>
  <si>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</si>
  <si>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</si>
  <si>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</si>
  <si>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</si>
  <si>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</si>
  <si>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</si>
  <si>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</si>
  <si>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</si>
  <si>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</si>
  <si>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</si>
  <si>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</si>
  <si>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</si>
  <si>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</si>
  <si>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</si>
  <si>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</si>
  <si>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</si>
  <si>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</si>
  <si>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</si>
  <si>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</si>
  <si>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</si>
  <si>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</si>
  <si>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</si>
  <si>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</si>
  <si>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</si>
  <si>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</si>
  <si>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</si>
  <si>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</si>
  <si>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</si>
  <si>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</si>
  <si>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</si>
  <si>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</si>
  <si>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</si>
  <si>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</si>
  <si>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</si>
  <si>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</si>
  <si>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</si>
  <si>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</si>
  <si>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</si>
  <si>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</si>
  <si>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</si>
  <si>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</si>
  <si>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</si>
  <si>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</si>
  <si>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</si>
  <si>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</si>
  <si>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</si>
  <si>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</si>
  <si>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</si>
  <si>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</si>
  <si>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</si>
  <si>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</si>
  <si>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</si>
  <si>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</si>
  <si>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</si>
  <si>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</si>
  <si>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</si>
  <si>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</si>
  <si>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</si>
  <si>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</si>
  <si>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</si>
  <si>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</si>
  <si>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</si>
  <si>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</si>
  <si>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</si>
  <si>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</si>
  <si>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</si>
  <si>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</si>
  <si>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</si>
  <si>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</si>
  <si>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</si>
  <si>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</si>
  <si>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</si>
  <si>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</si>
  <si>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</si>
  <si>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</si>
  <si>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</si>
  <si>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</si>
  <si>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</si>
  <si>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</si>
  <si>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</si>
  <si>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</si>
  <si>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</si>
  <si>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</si>
  <si>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</si>
  <si>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</si>
  <si>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</si>
  <si>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</si>
  <si>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</si>
  <si>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</si>
  <si>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</si>
  <si>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</si>
  <si>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</si>
  <si>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</si>
  <si>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</si>
  <si>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</si>
  <si>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</si>
  <si>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</si>
  <si>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</si>
  <si>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</si>
  <si>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</si>
  <si>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</si>
  <si>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</si>
  <si>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</si>
  <si>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</si>
  <si>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</si>
  <si>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</si>
  <si>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</si>
  <si>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</si>
  <si>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</si>
  <si>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</si>
  <si>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</si>
  <si>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</si>
  <si>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</si>
  <si>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</si>
  <si>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</si>
  <si>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</si>
  <si>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</si>
  <si>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</si>
  <si>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</si>
  <si>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</si>
  <si>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</si>
  <si>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</si>
  <si>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</si>
  <si>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</si>
  <si>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</si>
  <si>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</si>
  <si>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</si>
  <si>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</si>
  <si>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</si>
  <si>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</si>
  <si>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</si>
  <si>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</si>
  <si>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</si>
  <si>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</si>
  <si>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</si>
  <si>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</si>
  <si>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</si>
  <si>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</si>
  <si>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</si>
  <si>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</si>
  <si>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</si>
  <si>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</si>
  <si>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</si>
  <si>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</si>
  <si>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</si>
  <si>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</si>
  <si>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</si>
  <si>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</si>
  <si>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</si>
  <si>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</si>
  <si>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</si>
  <si>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</si>
  <si>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</si>
  <si>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</si>
  <si>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</si>
  <si>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</si>
  <si>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</si>
  <si>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</si>
  <si>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</si>
  <si>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</si>
  <si>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</si>
  <si>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</si>
  <si>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</si>
  <si>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</si>
  <si>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</si>
  <si>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</si>
  <si>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</si>
  <si>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</si>
  <si>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</si>
  <si>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</si>
  <si>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</si>
  <si>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</si>
  <si>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</si>
  <si>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</si>
  <si>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</si>
  <si>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</si>
  <si>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</si>
  <si>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</si>
  <si>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</si>
  <si>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</si>
  <si>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</si>
  <si>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</si>
  <si>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</si>
  <si>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</si>
  <si>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</si>
  <si>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</si>
  <si>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</si>
  <si>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</si>
  <si>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</si>
  <si>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</si>
  <si>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</si>
  <si>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</si>
  <si>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</si>
  <si>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</si>
  <si>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</si>
  <si>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</si>
  <si>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</si>
  <si>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</si>
  <si>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</si>
  <si>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</si>
  <si>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</si>
  <si>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</si>
  <si>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</si>
  <si>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</si>
  <si>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</si>
  <si>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</si>
  <si>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</si>
  <si>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</si>
  <si>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</si>
  <si>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</si>
  <si>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</si>
  <si>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</si>
  <si>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</si>
  <si>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</si>
  <si>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</si>
  <si>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</si>
  <si>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</si>
  <si>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</si>
  <si>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</si>
  <si>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</si>
  <si>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</si>
  <si>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</si>
  <si>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</si>
  <si>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</si>
  <si>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</si>
  <si>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</si>
  <si>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</si>
  <si>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</si>
  <si>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</si>
  <si>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</si>
  <si>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</si>
  <si>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</si>
  <si>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</si>
  <si>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</si>
  <si>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</si>
  <si>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</si>
  <si>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</si>
  <si>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</si>
  <si>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</si>
  <si>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</si>
  <si>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</si>
  <si>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</si>
  <si>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</si>
  <si>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</si>
  <si>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</si>
  <si>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</si>
  <si>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</si>
  <si>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</si>
  <si>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</si>
  <si>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</si>
  <si>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</si>
  <si>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</si>
  <si>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</si>
  <si>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</si>
  <si>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</si>
  <si>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</si>
  <si>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</si>
  <si>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</si>
  <si>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</si>
  <si>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</si>
  <si>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</si>
  <si>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</si>
  <si>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</si>
  <si>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</si>
  <si>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</si>
  <si>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</si>
  <si>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</si>
  <si>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</si>
  <si>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</si>
  <si>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</si>
  <si>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</si>
  <si>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</si>
  <si>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</si>
  <si>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</si>
  <si>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</si>
  <si>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</si>
  <si>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</si>
  <si>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</si>
  <si>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</si>
  <si>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</si>
  <si>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</si>
  <si>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</si>
  <si>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</si>
  <si>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</si>
  <si>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</si>
  <si>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</si>
  <si>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</si>
  <si>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</si>
  <si>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</si>
  <si>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</si>
  <si>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</si>
  <si>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</si>
  <si>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</si>
  <si>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</si>
  <si>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</si>
  <si>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</si>
  <si>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</si>
  <si>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</si>
  <si>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</si>
  <si>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</si>
  <si>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</si>
  <si>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</si>
  <si>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</si>
  <si>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</si>
  <si>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</si>
  <si>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</si>
  <si>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</si>
  <si>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</si>
  <si>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</si>
  <si>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</si>
  <si>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</si>
  <si>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</si>
  <si>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</si>
  <si>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</si>
  <si>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</si>
  <si>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</si>
  <si>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</si>
  <si>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</si>
  <si>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</si>
  <si>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</si>
  <si>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</si>
  <si>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</si>
  <si>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</si>
  <si>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</si>
  <si>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</si>
  <si>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</si>
  <si>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</si>
  <si>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</si>
  <si>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</si>
  <si>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</si>
  <si>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</si>
  <si>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</si>
  <si>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</si>
  <si>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</si>
  <si>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</si>
  <si>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</si>
  <si>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</si>
  <si>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</si>
  <si>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</si>
  <si>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</si>
  <si>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</si>
  <si>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</si>
  <si>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</si>
  <si>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</si>
  <si>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</si>
  <si>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</si>
  <si>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</si>
  <si>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</si>
  <si>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</si>
  <si>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</si>
  <si>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</si>
  <si>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</si>
  <si>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</si>
  <si>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</si>
  <si>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</si>
  <si>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</si>
  <si>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</si>
  <si>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</si>
  <si>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</si>
  <si>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</si>
  <si>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</si>
  <si>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</si>
  <si>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</si>
  <si>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</si>
  <si>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</si>
  <si>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</si>
  <si>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</si>
  <si>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</si>
  <si>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</si>
  <si>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</si>
  <si>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</si>
  <si>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</si>
  <si>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</si>
  <si>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</si>
  <si>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</si>
  <si>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</si>
  <si>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</si>
  <si>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</si>
  <si>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</si>
  <si>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</si>
  <si>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</si>
  <si>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</si>
  <si>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</si>
  <si>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</si>
  <si>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</si>
  <si>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</si>
  <si>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</si>
  <si>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</si>
  <si>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</si>
  <si>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</si>
  <si>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</si>
  <si>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</si>
  <si>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</si>
  <si>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</si>
  <si>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</si>
  <si>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</si>
  <si>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</si>
  <si>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</si>
  <si>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</si>
  <si>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</si>
  <si>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</si>
  <si>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</si>
  <si>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</si>
  <si>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</si>
  <si>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</si>
  <si>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</si>
  <si>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</si>
  <si>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</si>
  <si>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</si>
  <si>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</si>
  <si>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</si>
  <si>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</si>
  <si>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</si>
  <si>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</si>
  <si>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</si>
  <si>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</si>
  <si>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</si>
  <si>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</si>
  <si>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</si>
  <si>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</si>
  <si>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</si>
  <si>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</si>
  <si>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</si>
  <si>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</si>
  <si>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</si>
  <si>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</si>
  <si>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</si>
  <si>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</si>
  <si>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</si>
  <si>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</si>
  <si>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</si>
  <si>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</si>
  <si>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</si>
  <si>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</si>
  <si>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</si>
  <si>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</si>
  <si>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</si>
  <si>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</si>
  <si>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</si>
  <si>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</si>
  <si>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</si>
  <si>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</si>
  <si>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</si>
  <si>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</si>
  <si>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</si>
  <si>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</si>
  <si>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</si>
  <si>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</si>
  <si>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</si>
  <si>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</si>
  <si>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</si>
  <si>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</si>
  <si>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</si>
  <si>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</si>
  <si>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</si>
  <si>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</si>
  <si>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</si>
  <si>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</si>
  <si>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</si>
  <si>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</si>
  <si>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</si>
  <si>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</si>
  <si>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</si>
  <si>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</si>
  <si>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</si>
  <si>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</si>
  <si>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</si>
  <si>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</si>
  <si>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</si>
  <si>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</si>
  <si>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</si>
  <si>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</si>
  <si>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</si>
  <si>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</si>
  <si>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</si>
  <si>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</si>
  <si>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</si>
  <si>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</si>
  <si>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</si>
  <si>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</si>
  <si>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</si>
  <si>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</si>
  <si>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</si>
  <si>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</si>
  <si>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</si>
  <si>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</si>
  <si>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</si>
  <si>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</si>
  <si>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</si>
  <si>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</si>
  <si>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</si>
  <si>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</si>
  <si>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</si>
  <si>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</si>
  <si>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</si>
  <si>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</si>
  <si>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</si>
  <si>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</si>
  <si>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</si>
  <si>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</si>
  <si>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</si>
  <si>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</si>
  <si>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</si>
  <si>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</si>
  <si>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</si>
  <si>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</si>
  <si>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</si>
  <si>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</si>
  <si>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</si>
  <si>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</si>
  <si>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</si>
  <si>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</si>
  <si>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</si>
  <si>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</si>
  <si>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</si>
  <si>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</si>
  <si>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</si>
  <si>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</si>
  <si>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</si>
  <si>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</si>
  <si>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</si>
  <si>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</si>
  <si>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</si>
  <si>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</si>
  <si>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</si>
  <si>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</si>
  <si>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</si>
  <si>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</si>
  <si>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</si>
  <si>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</si>
  <si>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</si>
  <si>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</si>
  <si>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</si>
  <si>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</si>
  <si>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</si>
  <si>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</si>
  <si>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</si>
  <si>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</si>
  <si>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</si>
  <si>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</si>
  <si>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</si>
  <si>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</si>
  <si>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</si>
  <si>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</si>
  <si>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</si>
  <si>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</si>
  <si>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</si>
  <si>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</si>
  <si>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</si>
  <si>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</si>
  <si>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</si>
  <si>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</si>
  <si>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</si>
  <si>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</si>
  <si>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</si>
  <si>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</si>
  <si>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</si>
  <si>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</si>
  <si>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</si>
  <si>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</si>
  <si>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</si>
  <si>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</si>
  <si>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</si>
  <si>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</si>
  <si>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</si>
  <si>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</si>
  <si>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</si>
  <si>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</si>
  <si>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</si>
  <si>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</si>
  <si>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</si>
  <si>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</si>
  <si>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</si>
  <si>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</si>
  <si>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</si>
  <si>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</si>
  <si>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</si>
  <si>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</si>
  <si>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</si>
  <si>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</si>
  <si>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</si>
  <si>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</si>
  <si>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</si>
  <si>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</si>
  <si>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</si>
  <si>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</si>
  <si>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</si>
  <si>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</si>
  <si>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</si>
  <si>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</si>
  <si>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</si>
  <si>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</si>
  <si>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</si>
  <si>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</si>
  <si>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</si>
  <si>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</si>
  <si>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</si>
  <si>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</si>
  <si>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</si>
  <si>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</si>
  <si>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</si>
  <si>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</si>
  <si>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</si>
  <si>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</si>
  <si>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</si>
  <si>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</si>
  <si>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</si>
  <si>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</si>
  <si>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</si>
  <si>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</si>
  <si>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</si>
  <si>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</si>
  <si>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</si>
  <si>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</si>
  <si>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</si>
  <si>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</si>
  <si>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</si>
  <si>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</si>
  <si>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</si>
  <si>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</si>
  <si>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</si>
  <si>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</si>
  <si>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</si>
  <si>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</si>
  <si>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</si>
  <si>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</si>
  <si>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</si>
  <si>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</si>
  <si>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</si>
  <si>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</si>
  <si>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</si>
  <si>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</si>
  <si>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</si>
  <si>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</si>
  <si>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</si>
  <si>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</si>
  <si>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</si>
  <si>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</si>
  <si>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</si>
  <si>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</si>
  <si>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</si>
  <si>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</si>
  <si>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</si>
  <si>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</si>
  <si>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</si>
  <si>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</si>
  <si>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</si>
  <si>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</si>
  <si>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</si>
  <si>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</si>
  <si>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</si>
  <si>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</si>
  <si>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</si>
  <si>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</si>
  <si>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</si>
  <si>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</si>
  <si>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</si>
  <si>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</si>
  <si>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</si>
  <si>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</si>
  <si>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</si>
  <si>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</si>
  <si>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</si>
  <si>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</si>
  <si>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</si>
  <si>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</si>
  <si>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</si>
  <si>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</si>
  <si>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</si>
  <si>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</si>
  <si>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</si>
  <si>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</si>
  <si>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</si>
  <si>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</si>
  <si>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</si>
  <si>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</si>
  <si>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</si>
  <si>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</si>
  <si>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</si>
  <si>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</si>
  <si>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</si>
  <si>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</si>
  <si>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</si>
  <si>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</si>
  <si>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</si>
  <si>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</si>
  <si>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</si>
  <si>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</si>
  <si>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</si>
  <si>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</si>
  <si>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</si>
  <si>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</si>
  <si>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</si>
  <si>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</si>
  <si>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</si>
  <si>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</si>
  <si>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</si>
  <si>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</si>
  <si>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</si>
  <si>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</si>
  <si>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</si>
  <si>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</si>
  <si>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</si>
  <si>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</si>
  <si>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</si>
  <si>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</si>
  <si>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</si>
  <si>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</si>
  <si>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</si>
  <si>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</si>
  <si>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</si>
  <si>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</si>
  <si>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</si>
  <si>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</si>
  <si>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</si>
  <si>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</si>
  <si>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</si>
  <si>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</si>
  <si>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</si>
  <si>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</si>
  <si>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</si>
  <si>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</si>
  <si>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</si>
  <si>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</si>
  <si>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</si>
  <si>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</si>
  <si>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</si>
  <si>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</si>
  <si>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</si>
  <si>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</si>
  <si>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</si>
  <si>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</si>
  <si>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</si>
  <si>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</si>
  <si>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</si>
  <si>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</si>
  <si>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</si>
  <si>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</si>
  <si>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</si>
  <si>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</si>
  <si>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</si>
  <si>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</si>
  <si>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</si>
  <si>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</si>
  <si>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</si>
  <si>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</si>
  <si>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</si>
  <si>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</si>
  <si>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</si>
  <si>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</si>
  <si>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</si>
  <si>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</si>
  <si>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</si>
  <si>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</si>
  <si>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</si>
  <si>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</si>
  <si>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</si>
  <si>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</si>
  <si>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</si>
  <si>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</si>
  <si>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</si>
  <si>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</si>
  <si>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</si>
  <si>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</si>
  <si>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</si>
  <si>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</si>
  <si>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</si>
  <si>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</si>
  <si>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</si>
  <si>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</si>
  <si>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</si>
  <si>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</si>
  <si>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</si>
  <si>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</si>
  <si>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</si>
  <si>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</si>
  <si>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</si>
  <si>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</si>
  <si>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</si>
  <si>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</si>
  <si>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</si>
  <si>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</si>
  <si>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</si>
  <si>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</si>
  <si>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</si>
  <si>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</si>
  <si>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</si>
  <si>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</si>
  <si>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</si>
  <si>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</si>
  <si>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</si>
  <si>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</si>
  <si>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</si>
  <si>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</si>
  <si>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</si>
  <si>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</si>
  <si>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</si>
  <si>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</si>
  <si>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</si>
  <si>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</si>
  <si>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</si>
  <si>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</si>
  <si>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</si>
  <si>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</si>
  <si>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</si>
  <si>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</si>
  <si>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</si>
  <si>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</si>
  <si>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</si>
  <si>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</si>
  <si>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</si>
  <si>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</si>
  <si>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</si>
  <si>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</si>
  <si>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</si>
  <si>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</si>
  <si>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</si>
  <si>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</si>
  <si>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</si>
  <si>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</si>
  <si>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</si>
  <si>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</si>
  <si>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</si>
  <si>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</si>
  <si>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</si>
  <si>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</si>
  <si>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</si>
  <si>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</si>
  <si>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</si>
  <si>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</si>
  <si>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</si>
  <si>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</si>
  <si>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</si>
  <si>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</si>
  <si>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</si>
  <si>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</si>
  <si>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</si>
  <si>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</si>
  <si>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</si>
  <si>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</si>
  <si>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</si>
  <si>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</si>
  <si>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</si>
  <si>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</si>
  <si>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</si>
  <si>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</si>
  <si>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</si>
  <si>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</si>
  <si>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</si>
  <si>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</si>
  <si>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</si>
  <si>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</si>
  <si>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</si>
  <si>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</si>
  <si>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</si>
  <si>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</si>
  <si>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</si>
  <si>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</si>
  <si>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</si>
  <si>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</si>
  <si>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</si>
  <si>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</si>
  <si>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</si>
  <si>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</si>
  <si>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</si>
  <si>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</si>
  <si>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</si>
  <si>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</si>
  <si>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</si>
  <si>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</si>
  <si>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</si>
  <si>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</si>
  <si>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</si>
  <si>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</si>
  <si>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</si>
  <si>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</si>
  <si>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</si>
  <si>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</si>
  <si>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</si>
  <si>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</si>
  <si>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</si>
  <si>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</si>
  <si>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</si>
  <si>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</si>
  <si>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</si>
  <si>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</si>
  <si>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</si>
  <si>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</si>
  <si>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</si>
  <si>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</si>
  <si>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</si>
  <si>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</si>
  <si>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</si>
  <si>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</si>
  <si>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</si>
  <si>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</si>
  <si>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</si>
  <si>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</si>
  <si>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</si>
  <si>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</si>
  <si>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</si>
  <si>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</si>
  <si>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</si>
  <si>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</si>
  <si>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</si>
  <si>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</si>
  <si>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</si>
  <si>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</si>
  <si>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</si>
  <si>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</si>
  <si>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</si>
  <si>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</si>
  <si>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</si>
  <si>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</si>
  <si>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</si>
  <si>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</si>
  <si>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</si>
  <si>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</si>
  <si>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</si>
  <si>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</si>
  <si>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</si>
  <si>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</si>
  <si>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</si>
  <si>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</si>
  <si>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</si>
  <si>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</si>
  <si>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</si>
  <si>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</si>
  <si>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</si>
  <si>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</si>
  <si>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</si>
  <si>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</si>
  <si>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</si>
  <si>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</si>
  <si>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</si>
  <si>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</si>
  <si>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</si>
  <si>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</si>
  <si>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</si>
  <si>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</si>
  <si>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</si>
  <si>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</si>
  <si>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</si>
  <si>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</si>
  <si>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</si>
  <si>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</si>
  <si>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</si>
  <si>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</si>
  <si>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</si>
  <si>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</si>
  <si>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</si>
  <si>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</si>
  <si>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</si>
  <si>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</si>
  <si>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</si>
  <si>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</si>
  <si>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</si>
  <si>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</si>
  <si>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</si>
  <si>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</si>
  <si>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</si>
  <si>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</si>
  <si>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</si>
  <si>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</si>
  <si>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</si>
  <si>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</si>
  <si>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</si>
  <si>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</si>
  <si>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</si>
  <si>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</si>
  <si>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</si>
  <si>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</si>
  <si>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</si>
  <si>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</si>
  <si>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</si>
  <si>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</si>
  <si>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</si>
  <si>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</si>
  <si>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</si>
  <si>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</si>
  <si>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</si>
  <si>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</si>
  <si>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</si>
  <si>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</si>
  <si>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</si>
  <si>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</si>
  <si>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</si>
  <si>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</si>
  <si>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</si>
  <si>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</si>
  <si>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</si>
  <si>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</si>
  <si>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</si>
  <si>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</si>
  <si>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</si>
  <si>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</si>
  <si>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</si>
  <si>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</si>
  <si>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</si>
  <si>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</si>
  <si>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</si>
  <si>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</si>
  <si>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</si>
  <si>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</si>
  <si>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</si>
  <si>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</si>
  <si>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</si>
  <si>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</si>
  <si>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</si>
  <si>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</si>
  <si>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</si>
  <si>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</si>
  <si>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</si>
  <si>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</si>
  <si>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</si>
  <si>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</si>
  <si>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</si>
  <si>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</si>
  <si>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</si>
  <si>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</si>
  <si>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</si>
  <si>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</si>
  <si>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</si>
  <si>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</si>
  <si>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</si>
  <si>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</si>
  <si>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</si>
  <si>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</si>
  <si>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</si>
  <si>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</si>
  <si>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</si>
  <si>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</si>
  <si>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</si>
  <si>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</si>
  <si>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</si>
  <si>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</si>
  <si>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</si>
  <si>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</si>
  <si>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</si>
  <si>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</si>
  <si>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</si>
  <si>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</si>
  <si>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</si>
  <si>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</si>
  <si>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</si>
  <si>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</si>
  <si>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</si>
  <si>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</si>
  <si>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</si>
  <si>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</si>
  <si>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</si>
  <si>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</si>
  <si>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</si>
  <si>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</si>
  <si>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</si>
  <si>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</si>
  <si>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</si>
  <si>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</si>
  <si>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</si>
  <si>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</si>
  <si>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</si>
  <si>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</si>
  <si>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</si>
  <si>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</si>
  <si>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</si>
  <si>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</si>
  <si>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</si>
  <si>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</si>
  <si>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</si>
  <si>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</si>
  <si>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</si>
  <si>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</si>
  <si>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</si>
  <si>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</si>
  <si>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</si>
  <si>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</si>
  <si>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</si>
  <si>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</si>
  <si>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</si>
  <si>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</si>
  <si>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</si>
  <si>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</si>
  <si>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</si>
  <si>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</si>
  <si>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</si>
  <si>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</si>
  <si>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</si>
  <si>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</si>
  <si>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</si>
  <si>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</si>
  <si>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</si>
  <si>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</si>
  <si>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</si>
  <si>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</si>
  <si>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</si>
  <si>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</si>
  <si>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</si>
  <si>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</si>
  <si>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</si>
  <si>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</si>
  <si>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</si>
  <si>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</si>
  <si>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</si>
  <si>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</si>
  <si>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</si>
  <si>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</si>
  <si>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</si>
  <si>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</si>
  <si>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</si>
  <si>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</si>
  <si>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</si>
  <si>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</si>
  <si>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</si>
  <si>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</si>
  <si>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</si>
  <si>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</si>
  <si>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</si>
  <si>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</si>
  <si>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</si>
  <si>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</si>
  <si>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</si>
  <si>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</si>
  <si>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</si>
  <si>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</si>
  <si>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</si>
  <si>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</si>
  <si>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</si>
  <si>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</si>
  <si>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</si>
  <si>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</si>
  <si>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</si>
  <si>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</si>
  <si>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</si>
  <si>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</si>
  <si>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</si>
  <si>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</si>
  <si>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</si>
  <si>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</si>
  <si>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</si>
  <si>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</si>
  <si>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</si>
  <si>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</si>
  <si>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</si>
  <si>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</si>
  <si>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</si>
  <si>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</si>
  <si>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</si>
  <si>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</si>
  <si>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</si>
  <si>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</si>
  <si>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</si>
  <si>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</si>
  <si>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</si>
  <si>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</si>
  <si>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</si>
  <si>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</si>
  <si>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</si>
  <si>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</si>
  <si>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</si>
  <si>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</si>
  <si>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</si>
  <si>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</si>
  <si>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</si>
  <si>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</si>
  <si>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</si>
  <si>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</si>
  <si>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</si>
  <si>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</si>
  <si>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</si>
  <si>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</si>
  <si>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</si>
  <si>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</si>
  <si>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</si>
  <si>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</si>
  <si>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</si>
  <si>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</si>
  <si>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</si>
  <si>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</si>
  <si>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</si>
  <si>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</si>
  <si>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</si>
  <si>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</si>
  <si>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</si>
  <si>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</si>
  <si>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</si>
  <si>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</si>
  <si>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</si>
  <si>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</si>
  <si>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</si>
  <si>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</si>
  <si>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</si>
  <si>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</si>
  <si>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</si>
  <si>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</si>
  <si>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</si>
  <si>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</si>
  <si>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</si>
  <si>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</si>
  <si>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</si>
  <si>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</si>
  <si>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</si>
  <si>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</si>
  <si>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</si>
  <si>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</si>
  <si>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</si>
  <si>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</si>
  <si>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</si>
  <si>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</si>
  <si>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</si>
  <si>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</si>
  <si>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</si>
  <si>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</si>
  <si>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</si>
  <si>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</si>
  <si>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</si>
  <si>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</si>
  <si>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</si>
  <si>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</si>
  <si>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</si>
  <si>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</si>
  <si>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</si>
  <si>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</si>
  <si>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</si>
  <si>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</si>
  <si>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</si>
  <si>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</si>
  <si>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</si>
  <si>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</si>
  <si>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</si>
  <si>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</si>
  <si>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</si>
  <si>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</si>
  <si>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</si>
  <si>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</si>
  <si>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</si>
  <si>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</si>
  <si>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</si>
  <si>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</si>
  <si>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</si>
  <si>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</si>
  <si>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</si>
  <si>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</si>
  <si>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</si>
  <si>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</si>
  <si>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</si>
  <si>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</si>
  <si>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</si>
  <si>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</si>
  <si>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</si>
  <si>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</si>
  <si>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</si>
  <si>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</si>
  <si>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</si>
  <si>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</si>
  <si>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</si>
  <si>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</si>
  <si>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</si>
  <si>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</si>
  <si>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</si>
  <si>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</si>
  <si>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</si>
  <si>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</si>
  <si>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</si>
  <si>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</si>
  <si>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</si>
  <si>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</si>
  <si>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</si>
  <si>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</si>
  <si>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</si>
  <si>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</si>
  <si>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</si>
  <si>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</si>
  <si>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</si>
  <si>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</si>
  <si>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</si>
  <si>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</si>
  <si>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</si>
  <si>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</si>
  <si>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</si>
  <si>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</si>
  <si>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</si>
  <si>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</si>
  <si>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</si>
  <si>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</si>
  <si>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</si>
  <si>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</si>
  <si>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</si>
  <si>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</si>
  <si>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</si>
  <si>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</si>
  <si>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</si>
  <si>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</si>
  <si>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</si>
  <si>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</si>
  <si>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</si>
  <si>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</si>
  <si>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</si>
  <si>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</si>
  <si>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</si>
  <si>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</si>
  <si>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</si>
  <si>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</si>
  <si>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</si>
  <si>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</si>
  <si>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</si>
  <si>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</si>
  <si>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</si>
  <si>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</si>
  <si>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</si>
  <si>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</si>
  <si>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</si>
  <si>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</si>
  <si>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</si>
  <si>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</si>
  <si>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</si>
  <si>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</si>
  <si>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</si>
  <si>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</si>
  <si>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</si>
  <si>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</si>
  <si>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</si>
  <si>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</si>
  <si>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</si>
  <si>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</si>
  <si>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</si>
  <si>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</si>
  <si>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</si>
  <si>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</si>
  <si>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</si>
  <si>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</si>
  <si>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</si>
  <si>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</si>
  <si>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</si>
  <si>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</si>
  <si>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</si>
  <si>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</si>
  <si>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</si>
  <si>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</si>
  <si>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</si>
  <si>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</si>
  <si>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</si>
  <si>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</si>
  <si>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</si>
  <si>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</si>
  <si>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</si>
  <si>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</si>
  <si>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</si>
  <si>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</si>
  <si>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</si>
  <si>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</si>
  <si>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</si>
  <si>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</si>
  <si>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</si>
  <si>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</si>
  <si>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</si>
  <si>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</si>
  <si>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</si>
  <si>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</si>
  <si>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</si>
  <si>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</si>
  <si>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</si>
  <si>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</si>
  <si>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</si>
  <si>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</si>
  <si>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</si>
  <si>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</si>
  <si>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</si>
  <si>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</si>
  <si>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</si>
  <si>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</si>
  <si>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</si>
  <si>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</si>
  <si>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</si>
  <si>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</si>
  <si>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</si>
  <si>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</si>
  <si>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</si>
  <si>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</si>
  <si>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</si>
  <si>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</si>
  <si>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</si>
  <si>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</si>
  <si>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</si>
  <si>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</si>
  <si>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</si>
  <si>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</si>
  <si>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</si>
  <si>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</si>
  <si>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</si>
  <si>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</si>
  <si>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</si>
  <si>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</si>
  <si>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</si>
  <si>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</si>
  <si>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</si>
  <si>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</si>
  <si>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</si>
  <si>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</si>
  <si>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</si>
  <si>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</si>
  <si>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</si>
  <si>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</si>
  <si>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</si>
  <si>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</si>
  <si>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</si>
  <si>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</si>
  <si>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</si>
  <si>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</si>
  <si>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</si>
  <si>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</si>
  <si>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</si>
  <si>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</si>
  <si>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</si>
  <si>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</si>
  <si>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</si>
  <si>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</si>
  <si>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</si>
  <si>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</si>
  <si>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</si>
  <si>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</si>
  <si>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</si>
  <si>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</si>
  <si>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</si>
  <si>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</si>
  <si>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</si>
  <si>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</si>
  <si>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</si>
  <si>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</si>
  <si>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</si>
  <si>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</si>
  <si>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</si>
  <si>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</si>
  <si>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</si>
  <si>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</si>
  <si>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</si>
  <si>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</si>
  <si>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</si>
  <si>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</si>
  <si>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</si>
  <si>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</si>
  <si>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</si>
  <si>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</si>
  <si>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</si>
  <si>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</si>
  <si>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</si>
  <si>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</si>
  <si>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</si>
  <si>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</si>
  <si>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</si>
  <si>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</si>
  <si>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</si>
  <si>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</si>
  <si>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</si>
  <si>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</si>
  <si>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</si>
  <si>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</si>
  <si>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</si>
  <si>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</si>
  <si>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</si>
  <si>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</si>
  <si>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</si>
  <si>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</si>
  <si>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</si>
  <si>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</si>
  <si>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</si>
  <si>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</si>
  <si>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</si>
  <si>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</si>
  <si>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</si>
  <si>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</si>
  <si>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</si>
  <si>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</si>
  <si>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</si>
  <si>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</si>
  <si>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</si>
  <si>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</si>
  <si>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</si>
  <si>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</si>
  <si>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</si>
  <si>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</si>
  <si>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</si>
  <si>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</si>
  <si>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</si>
  <si>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</si>
  <si>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</si>
  <si>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</si>
  <si>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</si>
  <si>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</si>
  <si>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</si>
  <si>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</si>
  <si>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</si>
  <si>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</si>
  <si>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</si>
  <si>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</si>
  <si>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</si>
  <si>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</si>
  <si>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</si>
  <si>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</si>
  <si>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</si>
  <si>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</si>
  <si>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</si>
  <si>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</si>
  <si>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</si>
  <si>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</si>
  <si>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</si>
  <si>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</si>
  <si>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</si>
  <si>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</si>
  <si>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</si>
  <si>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</si>
  <si>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</si>
  <si>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</si>
  <si>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</si>
  <si>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</si>
  <si>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</si>
  <si>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</si>
  <si>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</si>
  <si>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</si>
  <si>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</si>
  <si>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</si>
  <si>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</si>
  <si>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</si>
  <si>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</si>
  <si>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</si>
  <si>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</si>
  <si>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</si>
  <si>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</si>
  <si>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</si>
  <si>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</si>
  <si>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</si>
  <si>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</si>
  <si>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</si>
  <si>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</si>
  <si>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</si>
  <si>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</si>
  <si>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</si>
  <si>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</si>
  <si>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</si>
  <si>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</si>
  <si>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</si>
  <si>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</si>
  <si>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</si>
  <si>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</si>
  <si>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</si>
  <si>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</si>
  <si>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</si>
  <si>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</si>
  <si>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</si>
  <si>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</si>
  <si>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</si>
  <si>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</si>
  <si>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</si>
  <si>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</si>
  <si>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</si>
  <si>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</si>
  <si>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</si>
  <si>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</si>
  <si>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</si>
  <si>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</si>
  <si>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</si>
  <si>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</si>
  <si>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</si>
  <si>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</si>
  <si>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</si>
  <si>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</si>
  <si>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</si>
  <si>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</si>
  <si>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</si>
  <si>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</si>
  <si>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</si>
  <si>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</si>
  <si>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</si>
  <si>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</si>
  <si>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</si>
  <si>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</si>
  <si>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</si>
  <si>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</si>
  <si>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</si>
  <si>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</si>
  <si>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</si>
  <si>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</si>
  <si>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</si>
  <si>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</si>
  <si>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</si>
  <si>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</si>
  <si>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</si>
  <si>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</si>
  <si>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</si>
  <si>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</si>
  <si>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</si>
  <si>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</si>
  <si>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</si>
  <si>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</si>
  <si>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</si>
  <si>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</si>
  <si>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</si>
  <si>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</si>
  <si>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</si>
  <si>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</si>
  <si>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</si>
  <si>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</si>
  <si>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</si>
  <si>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</si>
  <si>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</si>
  <si>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</si>
  <si>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</si>
  <si>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</si>
  <si>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</si>
  <si>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</si>
  <si>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</si>
  <si>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</si>
  <si>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</si>
  <si>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</si>
  <si>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</si>
  <si>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</si>
  <si>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</si>
  <si>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</si>
  <si>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</si>
  <si>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</si>
  <si>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</si>
  <si>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</si>
  <si>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</si>
  <si>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</si>
  <si>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</si>
  <si>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</si>
  <si>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</si>
  <si>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</si>
  <si>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</si>
  <si>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</si>
  <si>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</si>
  <si>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</si>
  <si>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</si>
  <si>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</si>
  <si>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</si>
  <si>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</si>
  <si>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</si>
  <si>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</si>
  <si>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</si>
  <si>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</si>
  <si>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</si>
  <si>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</si>
  <si>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</si>
  <si>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</si>
  <si>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</si>
  <si>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</si>
  <si>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</si>
  <si>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</si>
  <si>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</si>
  <si>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</si>
  <si>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</si>
  <si>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</si>
  <si>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</si>
  <si>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</si>
  <si>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</si>
  <si>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</si>
  <si>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</si>
  <si>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</si>
  <si>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</si>
  <si>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</si>
  <si>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</si>
  <si>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</si>
  <si>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</si>
  <si>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</si>
  <si>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</si>
  <si>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</si>
  <si>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</si>
  <si>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</si>
  <si>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</si>
  <si>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</si>
  <si>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</si>
  <si>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</si>
  <si>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</si>
  <si>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</si>
  <si>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</si>
  <si>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</si>
  <si>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</si>
  <si>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</si>
  <si>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</si>
  <si>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</si>
  <si>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</si>
  <si>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</si>
  <si>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</si>
  <si>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</si>
  <si>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</si>
  <si>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</si>
  <si>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</si>
  <si>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</si>
  <si>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</si>
  <si>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</si>
  <si>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</si>
  <si>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</si>
  <si>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</si>
  <si>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</si>
  <si>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</si>
  <si>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</si>
  <si>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</si>
  <si>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</si>
  <si>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</si>
  <si>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</si>
  <si>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</si>
  <si>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</si>
  <si>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</si>
  <si>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</si>
  <si>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</si>
  <si>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</si>
  <si>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</si>
  <si>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</si>
  <si>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</si>
  <si>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</si>
  <si>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</si>
  <si>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</si>
  <si>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</si>
  <si>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</si>
  <si>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</si>
  <si>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</si>
  <si>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</si>
  <si>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</si>
  <si>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</si>
  <si>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</si>
  <si>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</si>
  <si>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</si>
  <si>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</si>
  <si>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</si>
  <si>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</si>
  <si>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</si>
  <si>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</si>
  <si>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</si>
  <si>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</si>
  <si>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</si>
  <si>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</si>
  <si>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</si>
  <si>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</si>
  <si>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</si>
  <si>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</si>
  <si>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</si>
  <si>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</si>
  <si>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</si>
  <si>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</si>
  <si>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</si>
  <si>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</si>
  <si>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</si>
  <si>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</si>
  <si>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</si>
  <si>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</si>
  <si>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</si>
  <si>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</si>
  <si>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</si>
  <si>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</si>
  <si>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</si>
  <si>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</si>
  <si>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</si>
  <si>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</si>
  <si>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</si>
  <si>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</si>
  <si>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</si>
  <si>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</si>
  <si>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</si>
  <si>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</si>
  <si>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</si>
  <si>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</si>
  <si>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</si>
  <si>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</si>
  <si>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</si>
  <si>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</si>
  <si>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</si>
  <si>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</si>
  <si>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</si>
  <si>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</si>
  <si>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</si>
  <si>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</si>
  <si>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</si>
  <si>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</si>
  <si>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</si>
  <si>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</si>
  <si>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</si>
  <si>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</si>
  <si>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</si>
  <si>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</si>
  <si>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</si>
  <si>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</si>
  <si>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</si>
  <si>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</si>
  <si>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</si>
  <si>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</si>
  <si>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</si>
  <si>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</si>
  <si>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</si>
  <si>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</si>
  <si>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</si>
  <si>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</si>
  <si>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</si>
  <si>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</si>
  <si>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</si>
  <si>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</si>
  <si>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</si>
  <si>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</si>
  <si>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</si>
  <si>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</si>
  <si>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</si>
  <si>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</si>
  <si>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</si>
  <si>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</si>
  <si>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</si>
  <si>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</si>
  <si>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</si>
  <si>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</si>
  <si>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</si>
  <si>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</si>
  <si>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</si>
  <si>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</si>
  <si>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</si>
  <si>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</si>
  <si>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</si>
  <si>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</si>
  <si>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</si>
  <si>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</si>
  <si>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</si>
  <si>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</si>
  <si>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</si>
  <si>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</si>
  <si>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</si>
  <si>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</si>
  <si>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</si>
  <si>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</si>
  <si>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</si>
  <si>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</si>
  <si>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</si>
  <si>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</si>
  <si>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</si>
  <si>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</si>
  <si>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</si>
  <si>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</si>
  <si>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</si>
  <si>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</si>
  <si>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</si>
  <si>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</si>
  <si>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</si>
  <si>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</si>
  <si>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</si>
  <si>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</si>
  <si>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</si>
  <si>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</si>
  <si>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</si>
  <si>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</si>
  <si>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</si>
  <si>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</si>
  <si>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</si>
  <si>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</si>
  <si>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</si>
  <si>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</si>
  <si>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</si>
  <si>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</si>
  <si>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</si>
  <si>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</si>
  <si>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</si>
  <si>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</si>
  <si>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</si>
  <si>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</si>
  <si>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</si>
  <si>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</si>
  <si>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</si>
  <si>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</si>
  <si>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</si>
  <si>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</si>
  <si>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</si>
  <si>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</si>
  <si>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</si>
  <si>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</si>
  <si>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</si>
  <si>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</si>
  <si>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</si>
  <si>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</si>
  <si>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</si>
  <si>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</si>
  <si>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</si>
  <si>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</si>
  <si>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</si>
  <si>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</si>
  <si>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</si>
  <si>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</si>
  <si>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</si>
  <si>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</si>
  <si>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</si>
  <si>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</si>
  <si>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</si>
  <si>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</si>
  <si>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</si>
  <si>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</si>
  <si>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</si>
  <si>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</si>
  <si>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</si>
  <si>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</si>
  <si>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</si>
  <si>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</si>
  <si>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</si>
  <si>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</si>
  <si>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</si>
  <si>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</si>
  <si>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</si>
  <si>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</si>
  <si>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</si>
  <si>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</si>
  <si>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</si>
  <si>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</si>
  <si>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</si>
  <si>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</si>
  <si>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</si>
  <si>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</si>
  <si>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</si>
  <si>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</si>
  <si>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</si>
  <si>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</si>
  <si>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</si>
  <si>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</si>
  <si>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</si>
  <si>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</si>
  <si>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</si>
  <si>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</si>
  <si>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</si>
  <si>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</si>
  <si>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</si>
  <si>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</si>
  <si>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</si>
  <si>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</si>
  <si>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</si>
  <si>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</si>
  <si>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</si>
  <si>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</si>
  <si>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</si>
  <si>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</si>
  <si>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</si>
  <si>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</si>
  <si>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</si>
  <si>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</si>
  <si>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</si>
  <si>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</si>
  <si>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</si>
  <si>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</si>
  <si>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</si>
  <si>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</si>
  <si>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</si>
  <si>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</si>
  <si>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</si>
  <si>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</si>
  <si>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</si>
  <si>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</si>
  <si>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</si>
  <si>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</si>
  <si>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</si>
  <si>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</si>
  <si>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</si>
  <si>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</si>
  <si>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</si>
  <si>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</si>
  <si>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</si>
  <si>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</si>
  <si>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</si>
  <si>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</si>
  <si>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</si>
  <si>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</si>
  <si>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</si>
  <si>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</si>
  <si>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</si>
  <si>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</si>
  <si>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</si>
  <si>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</si>
  <si>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</si>
  <si>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</si>
  <si>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</si>
  <si>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</si>
  <si>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</si>
  <si>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</si>
  <si>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</si>
  <si>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</si>
  <si>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</si>
  <si>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</si>
  <si>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</si>
  <si>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</si>
  <si>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</si>
  <si>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</si>
  <si>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</si>
  <si>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</si>
  <si>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</si>
  <si>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</si>
  <si>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</si>
  <si>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</si>
  <si>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</si>
  <si>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</si>
  <si>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</si>
  <si>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</si>
  <si>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</si>
  <si>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</si>
  <si>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</si>
  <si>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</si>
  <si>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</si>
  <si>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</si>
  <si>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</si>
  <si>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</si>
  <si>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</si>
  <si>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</si>
  <si>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</si>
  <si>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</si>
  <si>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</si>
  <si>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</si>
  <si>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</si>
  <si>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</si>
  <si>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</si>
  <si>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</si>
  <si>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</si>
  <si>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</si>
  <si>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</si>
  <si>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</si>
  <si>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</si>
  <si>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</si>
  <si>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</si>
  <si>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</si>
  <si>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</si>
  <si>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</si>
  <si>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</si>
  <si>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</si>
  <si>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</si>
  <si>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</si>
  <si>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</si>
  <si>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</si>
  <si>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</si>
  <si>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</si>
  <si>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</si>
  <si>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</si>
  <si>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</si>
  <si>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</si>
  <si>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</si>
  <si>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</si>
  <si>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</si>
  <si>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</si>
  <si>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</si>
  <si>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</si>
  <si>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</si>
  <si>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</si>
  <si>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</si>
  <si>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</si>
  <si>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</si>
  <si>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</si>
  <si>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</si>
  <si>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</si>
  <si>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</si>
  <si>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</si>
  <si>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</si>
  <si>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</si>
  <si>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</si>
  <si>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</si>
  <si>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</si>
  <si>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</si>
  <si>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</si>
  <si>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</si>
  <si>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</si>
  <si>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</si>
  <si>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</si>
  <si>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</si>
  <si>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</si>
  <si>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</si>
  <si>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</si>
  <si>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</si>
  <si>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</si>
  <si>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</si>
  <si>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</si>
  <si>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</si>
  <si>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</si>
  <si>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</si>
  <si>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</si>
  <si>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</si>
  <si>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</si>
  <si>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</si>
  <si>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</si>
  <si>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</si>
  <si>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</si>
  <si>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</si>
  <si>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</si>
  <si>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</si>
  <si>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</si>
  <si>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</si>
  <si>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</si>
  <si>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</si>
  <si>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</si>
  <si>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</si>
  <si>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</si>
  <si>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</si>
  <si>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</si>
  <si>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</si>
  <si>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</si>
  <si>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</si>
  <si>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</si>
  <si>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</si>
  <si>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</si>
  <si>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</si>
  <si>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</si>
  <si>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</si>
  <si>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</si>
  <si>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</si>
  <si>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</si>
  <si>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</si>
  <si>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</si>
  <si>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</si>
  <si>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</si>
  <si>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</si>
  <si>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</si>
  <si>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</si>
  <si>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</si>
  <si>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</si>
  <si>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</si>
  <si>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</si>
  <si>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</si>
  <si>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</si>
  <si>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</si>
  <si>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</si>
  <si>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</si>
  <si>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</si>
  <si>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</si>
  <si>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</si>
  <si>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</si>
  <si>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</si>
  <si>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</si>
  <si>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</si>
  <si>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</si>
  <si>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</si>
  <si>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</si>
  <si>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</si>
  <si>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</si>
  <si>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</si>
  <si>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</si>
  <si>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</si>
  <si>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</si>
  <si>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</si>
  <si>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</si>
  <si>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</si>
  <si>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</si>
  <si>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</si>
  <si>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</si>
  <si>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</si>
  <si>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</si>
  <si>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</si>
  <si>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</si>
  <si>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</si>
  <si>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</si>
  <si>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</si>
  <si>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</si>
  <si>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</si>
  <si>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</si>
  <si>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</si>
  <si>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</si>
  <si>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</si>
  <si>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</si>
  <si>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</si>
  <si>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</si>
  <si>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</si>
  <si>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</si>
  <si>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</si>
  <si>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</si>
  <si>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</si>
  <si>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</si>
  <si>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</si>
  <si>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</si>
  <si>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</si>
  <si>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</si>
  <si>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</si>
  <si>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</si>
  <si>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</si>
  <si>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</si>
  <si>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</si>
  <si>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</si>
  <si>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</si>
  <si>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</si>
  <si>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</si>
  <si>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</si>
  <si>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</si>
  <si>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</si>
  <si>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</si>
  <si>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</si>
  <si>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</si>
  <si>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</si>
  <si>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</si>
  <si>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</si>
  <si>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</si>
  <si>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</si>
  <si>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</si>
  <si>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</si>
  <si>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</si>
  <si>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</si>
  <si>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</si>
  <si>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</si>
  <si>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</si>
  <si>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</si>
  <si>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</si>
  <si>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</si>
  <si>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</si>
  <si>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</si>
  <si>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</si>
  <si>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</si>
  <si>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</si>
  <si>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</si>
  <si>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</si>
  <si>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</si>
  <si>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</si>
  <si>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</si>
  <si>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</si>
  <si>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</si>
  <si>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</si>
  <si>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</si>
  <si>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</si>
  <si>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</si>
  <si>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</si>
  <si>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</si>
  <si>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</si>
  <si>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</si>
  <si>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</si>
  <si>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</si>
  <si>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</si>
  <si>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</si>
  <si>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</si>
  <si>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</si>
  <si>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</si>
  <si>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</si>
  <si>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</si>
  <si>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</si>
  <si>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</si>
  <si>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</si>
  <si>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</si>
  <si>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</si>
  <si>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</si>
  <si>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</si>
  <si>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</si>
  <si>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</si>
  <si>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</si>
  <si>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</si>
  <si>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</si>
  <si>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</si>
  <si>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</si>
  <si>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</si>
  <si>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</si>
  <si>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</si>
  <si>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</si>
  <si>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</si>
  <si>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</si>
  <si>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</si>
  <si>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</si>
  <si>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</si>
  <si>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</si>
  <si>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</si>
  <si>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</si>
  <si>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</si>
  <si>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</si>
  <si>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</si>
  <si>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</si>
  <si>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</si>
  <si>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</si>
  <si>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</si>
  <si>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</si>
  <si>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</si>
  <si>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</si>
  <si>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</si>
  <si>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</si>
  <si>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</si>
  <si>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</si>
  <si>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</si>
  <si>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</si>
  <si>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</si>
  <si>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</si>
  <si>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</si>
  <si>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</si>
  <si>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</si>
  <si>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</si>
  <si>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</si>
  <si>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</si>
  <si>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</si>
  <si>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</si>
  <si>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</si>
  <si>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</si>
  <si>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</si>
  <si>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</si>
  <si>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</si>
  <si>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</si>
  <si>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</si>
  <si>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</si>
  <si>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</si>
  <si>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</si>
  <si>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</si>
  <si>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</si>
  <si>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</si>
  <si>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</si>
  <si>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</si>
  <si>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</si>
  <si>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</si>
  <si>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</si>
  <si>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</si>
  <si>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</si>
  <si>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</si>
  <si>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</si>
  <si>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</si>
  <si>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</si>
  <si>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</si>
  <si>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</si>
  <si>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</si>
  <si>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</si>
  <si>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</si>
  <si>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</si>
  <si>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</si>
  <si>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</si>
  <si>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</si>
  <si>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</si>
  <si>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</si>
  <si>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</si>
  <si>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</si>
  <si>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</si>
  <si>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</si>
  <si>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</si>
  <si>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</si>
  <si>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</si>
  <si>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</si>
  <si>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</si>
  <si>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</si>
  <si>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</si>
  <si>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</si>
  <si>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</si>
  <si>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</si>
  <si>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</si>
  <si>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</si>
  <si>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</si>
  <si>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</si>
  <si>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</si>
  <si>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</si>
  <si>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</si>
  <si>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</si>
  <si>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</si>
  <si>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</si>
  <si>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</si>
  <si>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</si>
  <si>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</si>
  <si>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</si>
  <si>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</si>
  <si>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</si>
  <si>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</si>
  <si>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</si>
  <si>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</si>
  <si>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</si>
  <si>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</si>
  <si>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</si>
  <si>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</si>
  <si>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</si>
  <si>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</si>
  <si>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</si>
  <si>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</si>
  <si>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</si>
  <si>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</si>
  <si>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</si>
  <si>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</si>
  <si>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</si>
  <si>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</si>
  <si>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</si>
  <si>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</si>
  <si>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</si>
  <si>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</si>
  <si>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</si>
  <si>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</si>
  <si>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</si>
  <si>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</si>
  <si>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</si>
  <si>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</si>
  <si>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</si>
  <si>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</si>
  <si>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</si>
  <si>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</si>
  <si>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</si>
  <si>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</si>
  <si>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</si>
  <si>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</si>
  <si>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</si>
  <si>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</si>
  <si>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</si>
  <si>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</si>
  <si>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</si>
  <si>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</si>
  <si>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</si>
  <si>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</si>
  <si>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</si>
  <si>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</si>
  <si>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</si>
  <si>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</si>
  <si>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</si>
  <si>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</si>
  <si>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</si>
  <si>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</si>
  <si>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</si>
  <si>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</si>
  <si>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</si>
  <si>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</si>
  <si>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</si>
  <si>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</si>
  <si>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</si>
  <si>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</si>
  <si>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</si>
  <si>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</si>
  <si>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</si>
  <si>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</si>
  <si>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</si>
  <si>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</si>
  <si>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</si>
  <si>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</si>
  <si>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</si>
  <si>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</si>
  <si>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</si>
  <si>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</si>
  <si>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</si>
  <si>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</si>
  <si>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</si>
  <si>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</si>
  <si>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</si>
  <si>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</si>
  <si>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</si>
  <si>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</si>
  <si>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</si>
  <si>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</si>
  <si>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</si>
  <si>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</si>
  <si>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</si>
  <si>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</si>
  <si>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</si>
  <si>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</si>
  <si>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</si>
  <si>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</si>
  <si>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</si>
  <si>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</si>
  <si>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</si>
  <si>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</si>
  <si>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</si>
  <si>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</si>
  <si>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</si>
  <si>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</si>
  <si>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</si>
  <si>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</si>
  <si>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</si>
  <si>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</si>
  <si>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</si>
  <si>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</si>
  <si>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</si>
  <si>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</si>
  <si>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</si>
  <si>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</si>
  <si>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</si>
  <si>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</si>
  <si>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</si>
  <si>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</si>
  <si>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</si>
  <si>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</si>
  <si>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</si>
  <si>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</si>
  <si>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</si>
  <si>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</si>
  <si>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</si>
  <si>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</si>
  <si>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</si>
  <si>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</si>
  <si>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</si>
  <si>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</si>
  <si>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</si>
  <si>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</si>
  <si>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</si>
  <si>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</si>
  <si>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</si>
  <si>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</si>
  <si>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</si>
  <si>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</si>
  <si>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</si>
  <si>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</si>
  <si>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</si>
  <si>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</si>
  <si>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</si>
  <si>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</si>
  <si>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</si>
  <si>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</si>
  <si>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</si>
  <si>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</si>
  <si>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</si>
  <si>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</si>
  <si>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</si>
  <si>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</si>
  <si>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</si>
  <si>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</si>
  <si>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</si>
  <si>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</si>
  <si>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</si>
  <si>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</si>
  <si>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</si>
  <si>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</si>
  <si>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</si>
  <si>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</si>
  <si>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</si>
  <si>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</si>
  <si>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</si>
  <si>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</si>
  <si>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</si>
  <si>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</si>
  <si>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</si>
  <si>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</si>
  <si>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</si>
  <si>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</si>
  <si>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</si>
  <si>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</si>
  <si>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</si>
  <si>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</si>
  <si>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</si>
  <si>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</si>
  <si>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</si>
  <si>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</si>
  <si>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</si>
  <si>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</si>
  <si>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</si>
  <si>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</si>
  <si>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</si>
  <si>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</si>
  <si>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</si>
  <si>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</si>
  <si>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</si>
  <si>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</si>
  <si>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</si>
  <si>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</si>
  <si>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</si>
  <si>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</si>
  <si>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</si>
  <si>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</si>
  <si>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</si>
  <si>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</si>
  <si>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</si>
  <si>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</si>
  <si>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</si>
  <si>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</si>
  <si>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</si>
  <si>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</si>
  <si>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</si>
  <si>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</si>
  <si>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</si>
  <si>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</si>
  <si>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</si>
  <si>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</si>
  <si>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</si>
  <si>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</si>
  <si>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</si>
  <si>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</si>
  <si>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</si>
  <si>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</si>
  <si>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</si>
  <si>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</si>
  <si>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</si>
  <si>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</si>
  <si>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</si>
  <si>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</si>
  <si>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</si>
  <si>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</si>
  <si>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</si>
  <si>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</si>
  <si>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</si>
  <si>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</si>
  <si>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</si>
  <si>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</si>
  <si>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</si>
  <si>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</si>
  <si>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</si>
  <si>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</si>
  <si>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</si>
  <si>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</si>
  <si>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</si>
  <si>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</si>
  <si>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</si>
  <si>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</si>
  <si>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</si>
  <si>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</si>
  <si>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</si>
  <si>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</si>
  <si>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</si>
  <si>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</si>
  <si>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</si>
  <si>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</si>
  <si>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</si>
  <si>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</si>
  <si>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</si>
  <si>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</si>
  <si>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</si>
  <si>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</si>
  <si>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</si>
  <si>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</si>
  <si>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</si>
  <si>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</si>
  <si>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</si>
  <si>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</si>
  <si>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</si>
  <si>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</si>
  <si>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</si>
  <si>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</si>
  <si>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</si>
  <si>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</si>
  <si>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</si>
  <si>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</si>
  <si>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</si>
  <si>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</si>
  <si>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</si>
  <si>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</si>
  <si>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</si>
  <si>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</si>
  <si>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</si>
  <si>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</si>
  <si>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</si>
  <si>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</si>
  <si>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</si>
  <si>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</si>
  <si>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</si>
  <si>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</si>
  <si>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</si>
  <si>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</si>
  <si>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</si>
  <si>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</si>
  <si>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</si>
  <si>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</si>
  <si>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</si>
  <si>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</si>
  <si>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</si>
  <si>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</si>
  <si>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</si>
  <si>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</si>
  <si>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</si>
  <si>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</si>
  <si>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</si>
  <si>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</si>
  <si>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</si>
  <si>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</si>
  <si>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</si>
  <si>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</si>
  <si>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</si>
  <si>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</si>
  <si>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</si>
  <si>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</si>
  <si>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</si>
  <si>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</si>
  <si>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</si>
  <si>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</si>
  <si>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</si>
  <si>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</si>
  <si>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</si>
  <si>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</si>
  <si>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</si>
  <si>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</si>
  <si>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</si>
  <si>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</si>
  <si>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</si>
  <si>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</si>
  <si>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</si>
  <si>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</si>
  <si>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</si>
  <si>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</si>
  <si>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</si>
  <si>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</si>
  <si>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</si>
  <si>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</si>
  <si>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</si>
  <si>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</si>
  <si>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</si>
  <si>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</si>
  <si>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</si>
  <si>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</si>
  <si>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</si>
  <si>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</si>
  <si>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</si>
  <si>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</si>
  <si>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</si>
  <si>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</si>
  <si>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</si>
  <si>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</si>
  <si>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</si>
  <si>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</si>
  <si>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</si>
  <si>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</si>
  <si>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</si>
  <si>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</si>
  <si>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</si>
  <si>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</si>
  <si>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</si>
  <si>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</si>
  <si>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</si>
  <si>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</si>
  <si>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</si>
  <si>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</si>
  <si>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</si>
  <si>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</si>
  <si>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</si>
  <si>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</si>
  <si>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</si>
  <si>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</si>
  <si>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</si>
  <si>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</si>
  <si>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</si>
  <si>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</si>
  <si>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</si>
  <si>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</si>
  <si>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</si>
  <si>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</si>
  <si>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</si>
  <si>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</si>
  <si>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</si>
  <si>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</si>
  <si>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</si>
  <si>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</si>
  <si>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</si>
  <si>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</si>
  <si>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</si>
  <si>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</si>
  <si>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</si>
  <si>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</si>
  <si>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</si>
  <si>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</si>
  <si>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</si>
  <si>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</si>
  <si>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</si>
  <si>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</si>
  <si>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</si>
  <si>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</si>
  <si>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</si>
  <si>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</si>
  <si>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</si>
  <si>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</si>
  <si>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</si>
  <si>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</si>
  <si>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</si>
  <si>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</si>
  <si>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</si>
  <si>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</si>
  <si>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</si>
  <si>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</si>
  <si>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</si>
  <si>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</si>
  <si>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</si>
  <si>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</si>
  <si>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</si>
  <si>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</si>
  <si>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</si>
  <si>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</si>
  <si>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</si>
  <si>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</si>
  <si>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</si>
  <si>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</si>
  <si>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</si>
  <si>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</si>
  <si>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</si>
  <si>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</si>
  <si>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</si>
  <si>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</si>
  <si>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</si>
  <si>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</si>
  <si>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</si>
  <si>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</si>
  <si>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</si>
  <si>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</si>
  <si>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</si>
  <si>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</si>
  <si>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</si>
  <si>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</si>
  <si>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</si>
  <si>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</si>
  <si>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</si>
  <si>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</si>
  <si>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</si>
  <si>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</si>
  <si>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</si>
  <si>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</si>
  <si>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</si>
  <si>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</si>
  <si>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</si>
  <si>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</si>
  <si>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</si>
  <si>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</si>
  <si>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</si>
  <si>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</si>
  <si>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</si>
  <si>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</si>
  <si>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</si>
  <si>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</si>
  <si>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</si>
  <si>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</si>
  <si>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</si>
  <si>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</si>
  <si>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</si>
  <si>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</si>
  <si>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</si>
  <si>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</si>
  <si>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</si>
  <si>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</si>
  <si>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</si>
  <si>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</si>
  <si>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</si>
  <si>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</si>
  <si>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</si>
  <si>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</si>
  <si>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</si>
  <si>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</si>
  <si>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</si>
  <si>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</si>
  <si>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</si>
  <si>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</si>
  <si>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</si>
  <si>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</si>
  <si>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</si>
  <si>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</si>
  <si>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</si>
  <si>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</si>
  <si>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</si>
  <si>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</si>
  <si>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</si>
  <si>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</si>
  <si>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</si>
  <si>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</si>
  <si>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</si>
  <si>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</si>
  <si>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</si>
  <si>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</si>
  <si>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</si>
  <si>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</si>
  <si>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</si>
  <si>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</si>
  <si>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</si>
  <si>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</si>
  <si>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</si>
  <si>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</si>
  <si>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</si>
  <si>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</si>
  <si>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</si>
  <si>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</si>
  <si>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</si>
  <si>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</si>
  <si>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</si>
  <si>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</si>
  <si>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</si>
  <si>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</si>
  <si>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</si>
  <si>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</si>
  <si>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</si>
  <si>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</si>
  <si>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</si>
  <si>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</si>
  <si>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</si>
  <si>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</si>
  <si>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</si>
  <si>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</si>
  <si>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</si>
  <si>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</si>
  <si>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</si>
  <si>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</si>
  <si>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</si>
  <si>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</si>
  <si>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</si>
  <si>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</si>
  <si>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</si>
  <si>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</si>
  <si>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</si>
  <si>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</si>
  <si>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</si>
  <si>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</si>
  <si>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</si>
  <si>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</si>
  <si>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</si>
  <si>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</si>
  <si>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</si>
  <si>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</si>
  <si>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</si>
  <si>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</si>
  <si>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</si>
  <si>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</si>
  <si>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</si>
  <si>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</si>
  <si>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</si>
  <si>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</si>
  <si>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</si>
  <si>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</si>
  <si>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</si>
  <si>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</si>
  <si>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</si>
  <si>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</si>
  <si>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</si>
  <si>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</si>
  <si>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</si>
  <si>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</si>
  <si>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</si>
  <si>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</si>
  <si>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</si>
  <si>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</si>
  <si>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</si>
  <si>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</si>
  <si>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</si>
  <si>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</si>
  <si>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</si>
  <si>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</si>
  <si>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</si>
  <si>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</si>
  <si>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</si>
  <si>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</si>
  <si>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</si>
  <si>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</si>
  <si>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</si>
  <si>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</si>
  <si>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</si>
  <si>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</si>
  <si>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</si>
  <si>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</si>
  <si>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</si>
  <si>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</si>
  <si>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</si>
  <si>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</si>
  <si>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</si>
  <si>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</si>
  <si>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</si>
  <si>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</si>
  <si>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</si>
  <si>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</si>
  <si>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</si>
  <si>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</si>
  <si>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</si>
  <si>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</si>
  <si>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</si>
  <si>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</si>
  <si>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</si>
  <si>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</si>
  <si>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</si>
  <si>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</si>
  <si>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</si>
  <si>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</si>
  <si>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</si>
  <si>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</si>
  <si>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</si>
  <si>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</si>
  <si>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</si>
  <si>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</si>
  <si>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</si>
  <si>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</si>
  <si>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</si>
  <si>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</si>
  <si>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</si>
  <si>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</si>
  <si>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</si>
  <si>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</si>
  <si>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</si>
  <si>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</si>
  <si>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</si>
  <si>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</si>
  <si>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</si>
  <si>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</si>
  <si>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</si>
  <si>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</si>
  <si>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</si>
  <si>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</si>
  <si>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</si>
  <si>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</si>
  <si>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</si>
  <si>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</si>
  <si>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</si>
  <si>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</si>
  <si>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</si>
  <si>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</si>
  <si>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</si>
  <si>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</si>
  <si>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</si>
  <si>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</si>
  <si>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</si>
  <si>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</si>
  <si>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</si>
  <si>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</si>
  <si>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</si>
  <si>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</si>
  <si>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</si>
  <si>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</si>
  <si>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</si>
  <si>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</si>
  <si>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</si>
  <si>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</si>
  <si>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</si>
  <si>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</si>
  <si>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</si>
  <si>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</si>
  <si>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</si>
  <si>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</si>
  <si>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</si>
  <si>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</si>
  <si>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</si>
  <si>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</si>
  <si>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</si>
  <si>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</si>
  <si>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</si>
  <si>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</si>
  <si>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</si>
  <si>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</si>
  <si>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</si>
  <si>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</si>
  <si>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</si>
  <si>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</si>
  <si>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</si>
  <si>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</si>
  <si>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</si>
  <si>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</si>
  <si>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</si>
  <si>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</si>
  <si>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</si>
  <si>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</si>
  <si>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</si>
  <si>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</si>
  <si>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</si>
  <si>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</si>
  <si>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</si>
  <si>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</si>
  <si>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</si>
  <si>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</si>
  <si>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</si>
  <si>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</si>
  <si>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</si>
  <si>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</si>
  <si>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</si>
  <si>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</si>
  <si>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</si>
  <si>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</si>
  <si>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</si>
  <si>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</si>
  <si>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</si>
  <si>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</si>
  <si>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</si>
  <si>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</si>
  <si>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</si>
  <si>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</si>
  <si>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</si>
  <si>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</si>
  <si>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</si>
  <si>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</si>
  <si>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</si>
  <si>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</si>
  <si>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</si>
  <si>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</si>
  <si>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</si>
  <si>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</si>
  <si>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</si>
  <si>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</si>
  <si>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</si>
  <si>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</si>
  <si>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</si>
  <si>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</si>
  <si>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</si>
  <si>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</si>
  <si>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</si>
  <si>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</si>
  <si>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</si>
  <si>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</si>
  <si>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</si>
  <si>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</si>
  <si>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</si>
  <si>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</si>
  <si>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</si>
  <si>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</si>
  <si>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</si>
  <si>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</si>
  <si>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</si>
  <si>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</si>
  <si>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</si>
  <si>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</si>
  <si>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</si>
  <si>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</si>
  <si>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</si>
  <si>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</si>
  <si>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</si>
  <si>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</si>
  <si>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</si>
  <si>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</si>
  <si>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</si>
  <si>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</si>
  <si>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</si>
  <si>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</si>
  <si>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</si>
  <si>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</si>
  <si>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</si>
  <si>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</si>
  <si>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</si>
  <si>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</si>
  <si>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</si>
  <si>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</si>
  <si>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</si>
  <si>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</si>
  <si>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</si>
  <si>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</si>
  <si>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</si>
  <si>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</si>
  <si>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</si>
  <si>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</si>
  <si>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</si>
  <si>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</si>
  <si>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</si>
  <si>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</si>
  <si>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</si>
  <si>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</si>
  <si>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</si>
  <si>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</si>
  <si>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</si>
  <si>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</si>
  <si>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</si>
  <si>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</si>
  <si>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</si>
  <si>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</si>
  <si>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</si>
  <si>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</si>
  <si>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</si>
  <si>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</si>
  <si>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</si>
  <si>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</si>
  <si>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</si>
  <si>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</si>
  <si>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</si>
  <si>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</si>
  <si>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</si>
  <si>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</si>
  <si>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</si>
  <si>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</si>
  <si>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</si>
  <si>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</si>
  <si>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</si>
  <si>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</si>
  <si>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</si>
  <si>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</si>
  <si>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</si>
  <si>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</si>
  <si>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</si>
  <si>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</si>
  <si>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</si>
  <si>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</si>
  <si>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</si>
  <si>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</si>
  <si>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</si>
  <si>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</si>
  <si>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</si>
  <si>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</si>
  <si>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</si>
  <si>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</si>
  <si>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</si>
  <si>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</si>
  <si>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</si>
  <si>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</si>
  <si>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</si>
  <si>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</si>
  <si>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</si>
  <si>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</si>
  <si>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</si>
  <si>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</si>
  <si>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</si>
  <si>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</si>
  <si>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</si>
  <si>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</si>
  <si>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</si>
  <si>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</si>
  <si>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</si>
  <si>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</si>
  <si>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</si>
  <si>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</si>
  <si>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</si>
  <si>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</si>
  <si>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</si>
  <si>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</si>
  <si>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</si>
  <si>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</si>
  <si>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</si>
  <si>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</si>
  <si>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</si>
  <si>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</si>
  <si>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</si>
  <si>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</si>
  <si>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</si>
  <si>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</si>
  <si>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</si>
  <si>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</si>
  <si>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</si>
  <si>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</si>
  <si>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</si>
  <si>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</si>
  <si>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</si>
  <si>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</si>
  <si>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</si>
  <si>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</si>
  <si>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</si>
  <si>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</si>
  <si>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</si>
  <si>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</si>
  <si>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</si>
  <si>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</si>
  <si>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</si>
  <si>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</si>
  <si>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</si>
  <si>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</si>
  <si>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</si>
  <si>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</si>
  <si>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</si>
  <si>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</si>
  <si>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</si>
  <si>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</si>
  <si>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</si>
  <si>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</si>
  <si>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</si>
  <si>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</si>
  <si>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</si>
  <si>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</si>
  <si>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</si>
  <si>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</si>
  <si>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</si>
  <si>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</si>
  <si>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</si>
  <si>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</si>
  <si>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</si>
  <si>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</si>
  <si>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</si>
  <si>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</si>
  <si>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</si>
  <si>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</si>
  <si>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</si>
  <si>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</si>
  <si>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</si>
  <si>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</si>
  <si>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</si>
  <si>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</si>
  <si>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</si>
  <si>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</si>
  <si>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</si>
  <si>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</si>
  <si>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</si>
  <si>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</si>
  <si>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</si>
  <si>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</si>
  <si>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</si>
  <si>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</si>
  <si>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</si>
  <si>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</si>
  <si>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</si>
  <si>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</si>
  <si>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</si>
  <si>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</si>
  <si>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</si>
  <si>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</si>
  <si>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</si>
  <si>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</si>
  <si>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</si>
  <si>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</si>
  <si>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</si>
  <si>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</si>
  <si>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</si>
  <si>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</si>
  <si>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</si>
  <si>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</si>
  <si>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</si>
  <si>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</si>
  <si>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</si>
  <si>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</si>
  <si>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</si>
  <si>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</si>
  <si>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</si>
  <si>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</si>
  <si>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</si>
  <si>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</si>
  <si>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</si>
  <si>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</si>
  <si>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</si>
  <si>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</si>
  <si>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</si>
  <si>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</si>
  <si>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</si>
  <si>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</si>
  <si>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</si>
  <si>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</si>
  <si>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</si>
  <si>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</si>
  <si>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</si>
  <si>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</si>
  <si>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</si>
  <si>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</si>
  <si>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</si>
  <si>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</si>
  <si>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</si>
  <si>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</si>
  <si>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</si>
  <si>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</si>
  <si>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</si>
  <si>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</si>
  <si>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</si>
  <si>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</si>
  <si>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</si>
  <si>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</si>
  <si>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</si>
  <si>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</si>
  <si>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</si>
  <si>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</si>
  <si>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</si>
  <si>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</si>
  <si>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</si>
  <si>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</si>
  <si>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</si>
  <si>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</si>
  <si>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</si>
  <si>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</si>
  <si>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</si>
  <si>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</si>
  <si>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</si>
  <si>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</si>
  <si>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</si>
  <si>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</si>
  <si>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</si>
  <si>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</si>
  <si>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</si>
  <si>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</si>
  <si>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</si>
  <si>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</si>
  <si>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</si>
  <si>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</si>
  <si>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</si>
  <si>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</si>
  <si>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</si>
  <si>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</si>
  <si>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</si>
  <si>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</si>
  <si>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</si>
  <si>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</si>
  <si>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</si>
  <si>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</si>
  <si>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</si>
  <si>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</si>
  <si>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</si>
  <si>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</si>
  <si>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</si>
  <si>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</si>
  <si>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</si>
  <si>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</si>
  <si>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</si>
  <si>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</si>
  <si>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</si>
  <si>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</si>
  <si>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</si>
  <si>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</si>
  <si>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</si>
  <si>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</si>
  <si>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</si>
  <si>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</si>
  <si>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</si>
  <si>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</si>
  <si>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</si>
  <si>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</si>
  <si>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</si>
  <si>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</si>
  <si>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</si>
  <si>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</si>
  <si>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</si>
  <si>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</si>
  <si>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</si>
  <si>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</si>
  <si>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</si>
  <si>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</si>
  <si>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</si>
  <si>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</si>
  <si>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</si>
  <si>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</si>
  <si>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</si>
  <si>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</si>
  <si>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</si>
  <si>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</si>
  <si>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</si>
  <si>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</si>
  <si>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</si>
  <si>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</si>
  <si>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</si>
  <si>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</si>
  <si>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</si>
  <si>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</si>
  <si>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</si>
  <si>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</si>
  <si>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</si>
  <si>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</si>
  <si>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</si>
  <si>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</si>
  <si>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</si>
  <si>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</si>
  <si>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</si>
  <si>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</si>
  <si>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</si>
  <si>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</si>
  <si>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</si>
  <si>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</si>
  <si>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</si>
  <si>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</si>
  <si>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</si>
  <si>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</si>
  <si>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</si>
  <si>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</si>
  <si>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</si>
  <si>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</si>
  <si>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</si>
  <si>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</si>
  <si>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</si>
  <si>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</si>
  <si>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</si>
  <si>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</si>
  <si>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</si>
  <si>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</si>
  <si>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</si>
  <si>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</si>
  <si>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</si>
  <si>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</si>
  <si>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</si>
  <si>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</si>
  <si>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</si>
  <si>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</si>
  <si>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</si>
  <si>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</si>
  <si>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</si>
  <si>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</si>
  <si>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</si>
  <si>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</si>
  <si>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</si>
  <si>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</si>
  <si>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</si>
  <si>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</si>
  <si>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</si>
  <si>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</si>
  <si>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</si>
  <si>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</si>
  <si>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</si>
  <si>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</si>
  <si>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</si>
  <si>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</si>
  <si>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</si>
  <si>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</si>
  <si>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</si>
  <si>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</si>
  <si>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</si>
  <si>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</si>
  <si>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</si>
  <si>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</si>
  <si>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</si>
  <si>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</si>
  <si>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</si>
  <si>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</si>
  <si>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</si>
  <si>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</si>
  <si>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</si>
  <si>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</si>
  <si>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</si>
  <si>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</si>
  <si>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</si>
  <si>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</si>
  <si>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</si>
  <si>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</si>
  <si>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</si>
  <si>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</si>
  <si>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</si>
  <si>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</si>
  <si>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</si>
  <si>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</si>
  <si>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</si>
  <si>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</si>
  <si>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</si>
  <si>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</si>
  <si>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</si>
  <si>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</si>
  <si>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</si>
  <si>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</si>
  <si>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</si>
  <si>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</si>
  <si>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</si>
  <si>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</si>
  <si>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</si>
  <si>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</si>
  <si>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</si>
  <si>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</si>
  <si>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</si>
  <si>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</si>
  <si>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</si>
  <si>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</si>
  <si>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</si>
  <si>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</si>
  <si>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</si>
  <si>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</si>
  <si>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</si>
  <si>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</si>
  <si>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</si>
  <si>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</si>
  <si>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</si>
  <si>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</si>
  <si>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</si>
  <si>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</si>
  <si>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</si>
  <si>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</si>
  <si>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</si>
  <si>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</si>
  <si>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</si>
  <si>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</si>
  <si>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</si>
  <si>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</si>
  <si>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</si>
  <si>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</si>
  <si>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</si>
  <si>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</si>
  <si>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</si>
  <si>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</si>
  <si>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</si>
  <si>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</si>
  <si>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</si>
  <si>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</si>
  <si>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</si>
  <si>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</si>
  <si>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</si>
  <si>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</si>
  <si>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</si>
  <si>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</si>
  <si>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</si>
  <si>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</si>
  <si>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</si>
  <si>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</si>
  <si>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</si>
  <si>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</si>
  <si>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</si>
  <si>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</si>
  <si>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</si>
  <si>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</si>
  <si>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</si>
  <si>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</si>
  <si>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</si>
  <si>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</si>
  <si>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</si>
  <si>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</si>
  <si>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</si>
  <si>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</si>
  <si>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</si>
  <si>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</si>
  <si>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</si>
  <si>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</si>
  <si>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</si>
  <si>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</si>
  <si>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</si>
  <si>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</si>
  <si>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</si>
  <si>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</si>
  <si>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</si>
  <si>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</si>
  <si>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</si>
  <si>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</si>
  <si>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</si>
  <si>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</si>
  <si>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</si>
  <si>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</si>
  <si>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</si>
  <si>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</si>
  <si>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</si>
  <si>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</si>
  <si>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</si>
  <si>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</si>
  <si>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</si>
  <si>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</si>
  <si>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</si>
  <si>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</si>
  <si>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</si>
  <si>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</si>
  <si>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</si>
  <si>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</si>
  <si>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</si>
  <si>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</si>
  <si>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</si>
  <si>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</si>
  <si>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</si>
  <si>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</si>
  <si>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</si>
  <si>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</si>
  <si>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</si>
  <si>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</si>
  <si>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</si>
  <si>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</si>
  <si>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</si>
  <si>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</si>
  <si>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</si>
  <si>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</si>
  <si>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</si>
  <si>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</si>
  <si>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</si>
  <si>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</si>
  <si>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</si>
  <si>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</si>
  <si>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</si>
  <si>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</si>
  <si>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</si>
  <si>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</si>
  <si>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</si>
  <si>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</si>
  <si>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</si>
  <si>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</si>
  <si>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</si>
  <si>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</si>
  <si>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</si>
  <si>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</si>
  <si>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</si>
  <si>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</si>
  <si>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</si>
  <si>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</si>
  <si>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</si>
  <si>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</si>
  <si>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</si>
  <si>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</si>
  <si>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</si>
  <si>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</si>
  <si>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</si>
  <si>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</si>
  <si>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</si>
  <si>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</si>
  <si>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</si>
  <si>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</si>
  <si>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</si>
  <si>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</si>
  <si>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</si>
  <si>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</si>
  <si>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</si>
  <si>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</si>
  <si>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</si>
  <si>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</si>
  <si>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</si>
  <si>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</si>
  <si>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</si>
  <si>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</si>
  <si>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</si>
  <si>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</si>
  <si>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</si>
  <si>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</si>
  <si>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</si>
  <si>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</si>
  <si>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</si>
  <si>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</si>
  <si>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</si>
  <si>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</si>
  <si>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</si>
  <si>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</si>
  <si>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</si>
  <si>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</si>
  <si>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</si>
  <si>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</si>
  <si>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</si>
  <si>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</si>
  <si>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</si>
  <si>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</si>
  <si>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</si>
  <si>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</si>
  <si>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</si>
  <si>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</si>
  <si>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</si>
  <si>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</si>
  <si>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</si>
  <si>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</si>
  <si>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</si>
  <si>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</si>
  <si>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</si>
  <si>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</si>
  <si>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</si>
  <si>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</si>
  <si>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</si>
  <si>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</si>
  <si>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</si>
  <si>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</si>
  <si>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</si>
  <si>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</si>
  <si>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</si>
  <si>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</si>
  <si>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</si>
  <si>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</si>
  <si>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</si>
  <si>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</si>
  <si>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</si>
  <si>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</si>
  <si>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</si>
  <si>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</si>
  <si>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</si>
  <si>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</si>
  <si>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</si>
  <si>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</si>
  <si>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</si>
  <si>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</si>
  <si>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</si>
  <si>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</si>
  <si>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</si>
  <si>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</si>
  <si>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</si>
  <si>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</si>
  <si>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</si>
  <si>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</si>
  <si>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</si>
  <si>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</si>
  <si>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</si>
  <si>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</si>
  <si>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</si>
  <si>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</si>
  <si>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</si>
  <si>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</si>
  <si>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</si>
  <si>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</si>
  <si>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</si>
  <si>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</si>
  <si>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</si>
  <si>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</si>
  <si>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</si>
  <si>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</si>
  <si>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</si>
  <si>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</si>
  <si>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</si>
  <si>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</si>
  <si>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</si>
  <si>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</si>
  <si>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</si>
  <si>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</si>
  <si>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</si>
  <si>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</si>
  <si>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</si>
  <si>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</si>
  <si>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</si>
  <si>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</si>
  <si>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</si>
  <si>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</si>
  <si>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</si>
  <si>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</si>
  <si>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</si>
  <si>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</si>
  <si>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</si>
  <si>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</si>
  <si>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</si>
  <si>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</si>
  <si>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</si>
  <si>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</si>
  <si>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</si>
  <si>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</si>
  <si>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</si>
  <si>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</si>
  <si>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</si>
  <si>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</si>
  <si>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</si>
  <si>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</si>
  <si>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</si>
  <si>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</si>
  <si>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</si>
  <si>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</si>
  <si>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</si>
  <si>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</si>
  <si>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</si>
  <si>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</si>
  <si>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</si>
  <si>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</si>
  <si>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</si>
  <si>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</si>
  <si>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</si>
  <si>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</si>
  <si>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</si>
  <si>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</si>
  <si>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</si>
  <si>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</si>
  <si>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</si>
  <si>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</si>
  <si>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</si>
  <si>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</si>
  <si>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</si>
  <si>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</si>
  <si>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</si>
  <si>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</si>
  <si>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</si>
  <si>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</si>
  <si>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</si>
  <si>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</si>
  <si>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</si>
  <si>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</si>
  <si>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</si>
  <si>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</si>
  <si>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</si>
  <si>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</si>
  <si>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</si>
  <si>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</si>
  <si>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</si>
  <si>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</si>
  <si>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</si>
  <si>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</si>
  <si>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</si>
  <si>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</si>
  <si>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</si>
  <si>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</si>
  <si>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</si>
  <si>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</si>
  <si>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</si>
  <si>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</si>
  <si>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</si>
  <si>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</si>
  <si>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</si>
  <si>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</si>
  <si>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</si>
  <si>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</si>
  <si>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</si>
  <si>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</si>
  <si>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</si>
  <si>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</si>
  <si>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</si>
  <si>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</si>
  <si>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</si>
  <si>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</si>
  <si>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</si>
  <si>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</si>
  <si>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</si>
  <si>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</si>
  <si>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</si>
  <si>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</si>
  <si>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</si>
  <si>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</si>
  <si>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</si>
  <si>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</si>
  <si>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</si>
  <si>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</si>
  <si>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</si>
  <si>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</si>
  <si>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</si>
  <si>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</si>
  <si>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</si>
  <si>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</si>
  <si>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</si>
  <si>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</si>
  <si>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</si>
  <si>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</si>
  <si>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</si>
  <si>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</si>
  <si>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</si>
  <si>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</si>
  <si>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</si>
  <si>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</si>
  <si>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</si>
  <si>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</si>
  <si>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</si>
  <si>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</si>
  <si>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</si>
  <si>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</si>
  <si>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</si>
  <si>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</si>
  <si>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</si>
  <si>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</si>
  <si>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</si>
  <si>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</si>
  <si>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</si>
  <si>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</si>
  <si>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</si>
  <si>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</si>
  <si>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</si>
  <si>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</si>
  <si>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</si>
  <si>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</si>
  <si>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</si>
  <si>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</si>
  <si>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</si>
  <si>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</si>
  <si>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</si>
  <si>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</si>
  <si>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</si>
  <si>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</si>
  <si>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</si>
  <si>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</si>
  <si>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</si>
  <si>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</si>
  <si>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</si>
  <si>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</si>
  <si>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</si>
  <si>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</si>
  <si>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</si>
  <si>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</si>
  <si>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</si>
  <si>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</si>
  <si>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</si>
  <si>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</si>
  <si>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</si>
  <si>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</si>
  <si>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</si>
  <si>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</si>
  <si>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</si>
  <si>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</si>
  <si>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</si>
  <si>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</si>
  <si>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</si>
  <si>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</si>
  <si>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</si>
  <si>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</si>
  <si>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</si>
  <si>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</si>
  <si>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</si>
  <si>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</si>
  <si>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</si>
  <si>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</si>
  <si>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</si>
  <si>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</si>
  <si>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</si>
  <si>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</si>
  <si>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</si>
  <si>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</si>
  <si>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</si>
  <si>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</si>
  <si>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</si>
  <si>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</si>
  <si>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</si>
  <si>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</si>
  <si>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</si>
  <si>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</si>
  <si>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</si>
  <si>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</si>
  <si>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</si>
  <si>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</si>
  <si>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</si>
  <si>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</si>
  <si>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</si>
  <si>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</si>
  <si>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</si>
  <si>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</si>
  <si>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</si>
  <si>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</si>
  <si>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</si>
  <si>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</si>
  <si>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</si>
  <si>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</si>
  <si>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</si>
  <si>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</si>
  <si>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</si>
  <si>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</si>
  <si>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</si>
  <si>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</si>
  <si>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</si>
  <si>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</si>
  <si>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</si>
  <si>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</si>
  <si>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</si>
  <si>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</si>
  <si>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</si>
  <si>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</si>
  <si>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</si>
  <si>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</si>
  <si>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</si>
  <si>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</si>
  <si>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</si>
  <si>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</si>
  <si>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</si>
  <si>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</si>
  <si>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</si>
  <si>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</si>
  <si>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</si>
  <si>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</si>
  <si>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</si>
  <si>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</si>
  <si>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</si>
  <si>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</si>
  <si>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</si>
  <si>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</si>
  <si>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</si>
  <si>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</si>
  <si>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</si>
  <si>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</si>
  <si>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</si>
  <si>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</si>
  <si>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</si>
  <si>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</si>
  <si>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</si>
  <si>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</si>
  <si>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</si>
  <si>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</si>
  <si>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</si>
  <si>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</si>
  <si>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</si>
  <si>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</si>
  <si>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</si>
  <si>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</si>
  <si>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</si>
  <si>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</si>
  <si>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</si>
  <si>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</si>
  <si>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</si>
  <si>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</si>
  <si>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</si>
  <si>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</si>
  <si>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</si>
  <si>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</si>
  <si>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</si>
  <si>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</si>
  <si>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</si>
  <si>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</si>
  <si>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</si>
  <si>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</si>
  <si>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</si>
  <si>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</si>
  <si>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</si>
  <si>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</si>
  <si>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</si>
  <si>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</si>
  <si>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</si>
  <si>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</si>
  <si>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</si>
  <si>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</si>
  <si>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</si>
  <si>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</si>
  <si>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</si>
  <si>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</si>
  <si>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</si>
  <si>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</si>
  <si>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</si>
  <si>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</si>
  <si>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</si>
  <si>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</si>
  <si>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</si>
  <si>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</si>
  <si>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</si>
  <si>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</si>
  <si>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</si>
  <si>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</si>
  <si>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</si>
  <si>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</si>
  <si>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</si>
  <si>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</si>
  <si>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</si>
  <si>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</si>
  <si>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</si>
  <si>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</si>
  <si>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</si>
  <si>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</si>
  <si>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</si>
  <si>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</si>
  <si>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</si>
  <si>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</si>
  <si>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</si>
  <si>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</si>
  <si>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</si>
  <si>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</si>
  <si>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</si>
  <si>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</si>
  <si>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</si>
  <si>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</si>
  <si>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</si>
  <si>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</si>
  <si>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</si>
  <si>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</si>
  <si>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</si>
  <si>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</si>
  <si>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</si>
  <si>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</si>
  <si>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</si>
  <si>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</si>
  <si>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</si>
  <si>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</si>
  <si>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</si>
  <si>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</si>
  <si>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</si>
  <si>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</si>
  <si>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</si>
  <si>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</si>
  <si>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</si>
  <si>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</si>
  <si>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</si>
  <si>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</si>
  <si>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</si>
  <si>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</si>
  <si>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</si>
  <si>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</si>
  <si>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</si>
  <si>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</si>
  <si>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</si>
  <si>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</si>
  <si>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</si>
  <si>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</si>
  <si>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</si>
  <si>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</si>
  <si>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</si>
  <si>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</si>
  <si>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</si>
  <si>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</si>
  <si>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</si>
  <si>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</si>
  <si>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</si>
  <si>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</si>
  <si>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</si>
  <si>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</si>
  <si>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</si>
  <si>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</si>
  <si>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</si>
  <si>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</si>
  <si>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</si>
  <si>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</si>
  <si>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</si>
  <si>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</si>
  <si>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</si>
  <si>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</si>
  <si>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</si>
  <si>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</si>
  <si>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</si>
  <si>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</si>
  <si>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</si>
  <si>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</si>
  <si>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</si>
  <si>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</si>
  <si>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</si>
  <si>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</si>
  <si>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</si>
  <si>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</si>
  <si>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</si>
  <si>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</si>
  <si>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</si>
  <si>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</si>
  <si>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</si>
  <si>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</si>
  <si>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</si>
  <si>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</si>
  <si>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</si>
  <si>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</si>
  <si>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</si>
  <si>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</si>
  <si>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</si>
  <si>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</si>
  <si>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</si>
  <si>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</si>
  <si>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</si>
  <si>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</si>
  <si>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</si>
  <si>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</si>
  <si>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</si>
  <si>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</si>
  <si>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</si>
  <si>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</si>
  <si>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</si>
  <si>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</si>
  <si>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</si>
  <si>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</si>
  <si>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</si>
  <si>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</si>
  <si>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</si>
  <si>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</si>
  <si>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</si>
  <si>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</si>
  <si>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</si>
  <si>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</si>
  <si>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</si>
  <si>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</si>
  <si>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</si>
  <si>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</si>
  <si>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</si>
  <si>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</si>
  <si>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</si>
  <si>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</si>
  <si>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</si>
  <si>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</si>
  <si>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</si>
  <si>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</si>
  <si>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</si>
  <si>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</si>
  <si>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</si>
  <si>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</si>
  <si>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</si>
  <si>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</si>
  <si>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</si>
  <si>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</si>
  <si>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</si>
  <si>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</si>
  <si>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</si>
  <si>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</si>
  <si>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</si>
  <si>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</si>
  <si>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</si>
  <si>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</si>
  <si>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</si>
  <si>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</si>
  <si>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</si>
  <si>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</si>
  <si>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</si>
  <si>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</si>
  <si>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</si>
  <si>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</si>
  <si>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</si>
  <si>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</si>
  <si>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</si>
  <si>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</si>
  <si>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</si>
  <si>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</si>
  <si>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</si>
  <si>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</si>
  <si>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</si>
  <si>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</si>
  <si>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</si>
  <si>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</si>
  <si>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</si>
  <si>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</si>
  <si>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</si>
  <si>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</si>
  <si>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</si>
  <si>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</si>
  <si>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</si>
  <si>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</si>
  <si>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</si>
  <si>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</si>
  <si>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</si>
  <si>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</si>
  <si>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</si>
  <si>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</si>
  <si>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</si>
  <si>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</si>
  <si>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</si>
  <si>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</si>
  <si>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</si>
  <si>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</si>
  <si>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</si>
  <si>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</si>
  <si>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</si>
  <si>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</si>
  <si>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</si>
  <si>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</si>
  <si>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</si>
  <si>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</si>
  <si>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</si>
  <si>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</si>
  <si>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</si>
  <si>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</si>
  <si>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</si>
  <si>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</si>
  <si>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</si>
  <si>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</si>
  <si>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</si>
  <si>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</si>
  <si>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</si>
  <si>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</si>
  <si>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</si>
  <si>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</si>
  <si>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</si>
  <si>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</si>
  <si>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</si>
  <si>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</si>
  <si>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</si>
  <si>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</si>
  <si>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</si>
  <si>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</si>
  <si>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</si>
  <si>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</si>
  <si>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</si>
  <si>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</si>
  <si>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</si>
  <si>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</si>
  <si>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</si>
  <si>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</si>
  <si>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</si>
  <si>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</si>
  <si>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</si>
  <si>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</si>
  <si>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</si>
  <si>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</si>
  <si>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</si>
  <si>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</si>
  <si>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</si>
  <si>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</si>
  <si>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</si>
  <si>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</si>
  <si>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</si>
  <si>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</si>
  <si>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</si>
  <si>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</si>
  <si>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</si>
  <si>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</si>
  <si>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</si>
  <si>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</si>
  <si>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</si>
  <si>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</si>
  <si>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</si>
  <si>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</si>
  <si>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</si>
  <si>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</si>
  <si>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</si>
  <si>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</si>
  <si>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</si>
  <si>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</si>
  <si>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</si>
  <si>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</si>
  <si>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</si>
  <si>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</si>
  <si>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</si>
  <si>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</si>
  <si>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</si>
  <si>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</si>
  <si>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</si>
  <si>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</si>
  <si>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</si>
  <si>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</si>
  <si>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</si>
  <si>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</si>
  <si>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</si>
  <si>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</si>
  <si>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</si>
  <si>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</si>
  <si>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</si>
  <si>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</si>
  <si>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</si>
  <si>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</si>
  <si>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</si>
  <si>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</si>
  <si>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</si>
  <si>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</si>
  <si>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</si>
  <si>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</si>
  <si>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</si>
  <si>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</si>
  <si>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</si>
  <si>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</si>
  <si>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</si>
  <si>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</si>
  <si>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</si>
  <si>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</si>
  <si>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</si>
  <si>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</si>
  <si>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</si>
  <si>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</si>
  <si>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</si>
  <si>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</si>
  <si>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</si>
  <si>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</si>
  <si>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</si>
  <si>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</si>
  <si>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</si>
  <si>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</si>
  <si>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</si>
  <si>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</si>
  <si>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</si>
  <si>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</si>
  <si>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</si>
  <si>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</si>
  <si>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</si>
  <si>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</si>
  <si>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</si>
  <si>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</si>
  <si>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</si>
  <si>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</si>
  <si>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</si>
  <si>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</si>
  <si>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</si>
  <si>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</si>
  <si>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</si>
  <si>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</si>
  <si>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</si>
  <si>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</si>
  <si>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</si>
  <si>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</si>
  <si>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</si>
  <si>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</si>
  <si>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</si>
  <si>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</si>
  <si>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</si>
  <si>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</si>
  <si>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</si>
  <si>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</si>
  <si>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</si>
  <si>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</si>
  <si>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</si>
  <si>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</si>
  <si>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</si>
  <si>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</si>
  <si>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</si>
  <si>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</si>
  <si>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</si>
  <si>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</si>
  <si>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</si>
  <si>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</si>
  <si>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</si>
  <si>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</si>
  <si>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</si>
  <si>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</si>
  <si>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</si>
  <si>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</si>
  <si>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</si>
  <si>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</si>
  <si>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</si>
  <si>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</si>
  <si>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</si>
  <si>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</si>
  <si>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</si>
  <si>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</si>
  <si>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</si>
  <si>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</si>
  <si>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</si>
  <si>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</si>
  <si>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</si>
  <si>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</si>
  <si>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</si>
  <si>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</si>
  <si>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</si>
  <si>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</si>
  <si>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</si>
  <si>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</si>
  <si>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</si>
  <si>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</si>
  <si>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</si>
  <si>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</si>
  <si>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</si>
  <si>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</si>
  <si>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</si>
  <si>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</si>
  <si>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</si>
  <si>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</si>
  <si>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</si>
  <si>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</si>
  <si>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</si>
  <si>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</si>
  <si>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</si>
  <si>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</si>
  <si>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</si>
  <si>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</si>
  <si>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</si>
  <si>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</si>
  <si>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</si>
  <si>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</si>
  <si>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</si>
  <si>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</si>
  <si>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</si>
  <si>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</si>
  <si>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</si>
  <si>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</si>
  <si>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</si>
  <si>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</si>
  <si>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</si>
  <si>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</si>
  <si>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</si>
  <si>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</si>
  <si>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</si>
  <si>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</si>
  <si>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</si>
  <si>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</si>
  <si>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</si>
  <si>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</si>
  <si>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</si>
  <si>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</si>
  <si>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</si>
  <si>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</si>
  <si>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</si>
  <si>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</si>
  <si>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</si>
  <si>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</si>
  <si>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</si>
  <si>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</si>
  <si>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</si>
  <si>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</si>
  <si>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</si>
  <si>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</si>
  <si>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</si>
  <si>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</si>
  <si>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</si>
  <si>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</si>
  <si>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</si>
  <si>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</si>
  <si>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</si>
  <si>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</si>
  <si>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</si>
  <si>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</si>
  <si>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</si>
  <si>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</si>
  <si>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</si>
  <si>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</si>
  <si>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</si>
  <si>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</si>
  <si>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</si>
  <si>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</si>
  <si>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</si>
  <si>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</si>
  <si>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</si>
  <si>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</si>
  <si>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</si>
  <si>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</si>
  <si>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</si>
  <si>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</si>
  <si>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</si>
  <si>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</si>
  <si>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</si>
  <si>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</si>
  <si>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</si>
  <si>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</si>
  <si>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</si>
  <si>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</si>
  <si>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</si>
  <si>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</si>
  <si>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</si>
  <si>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</si>
  <si>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</si>
  <si>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</si>
  <si>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</si>
  <si>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</si>
  <si>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</si>
  <si>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</si>
  <si>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</si>
  <si>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</si>
  <si>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</si>
  <si>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</si>
  <si>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</si>
  <si>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</si>
  <si>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</si>
  <si>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</si>
  <si>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</si>
  <si>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</si>
  <si>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</si>
  <si>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</si>
  <si>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</si>
  <si>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</si>
  <si>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</si>
  <si>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</si>
  <si>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</si>
  <si>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</si>
  <si>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</si>
  <si>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</si>
  <si>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</si>
  <si>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</si>
  <si>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</si>
  <si>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</si>
  <si>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</si>
  <si>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</si>
  <si>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</si>
  <si>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</si>
  <si>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</si>
  <si>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</si>
  <si>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</si>
  <si>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</si>
  <si>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</si>
  <si>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</si>
  <si>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</si>
  <si>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</si>
  <si>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</si>
  <si>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</si>
  <si>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</si>
  <si>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</si>
  <si>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</si>
  <si>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</si>
  <si>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</si>
  <si>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</si>
  <si>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</si>
  <si>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</si>
  <si>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</si>
  <si>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</si>
  <si>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</si>
  <si>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</si>
  <si>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</si>
  <si>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</si>
  <si>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</si>
  <si>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</si>
  <si>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</si>
  <si>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</si>
  <si>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</si>
  <si>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</si>
  <si>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</si>
  <si>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</si>
  <si>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</si>
  <si>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</si>
  <si>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</si>
  <si>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</si>
  <si>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</si>
  <si>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</si>
  <si>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</si>
  <si>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</si>
  <si>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</si>
  <si>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</si>
  <si>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</si>
  <si>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</si>
  <si>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</si>
  <si>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</si>
  <si>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</si>
  <si>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</si>
  <si>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</si>
  <si>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</si>
  <si>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</si>
  <si>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</si>
  <si>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</si>
  <si>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</si>
  <si>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</si>
  <si>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</si>
  <si>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</si>
  <si>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</si>
  <si>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</si>
  <si>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</si>
  <si>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</si>
  <si>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</si>
  <si>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</si>
  <si>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</si>
  <si>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</si>
  <si>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</si>
  <si>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</si>
  <si>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</si>
  <si>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</si>
  <si>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</si>
  <si>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</si>
  <si>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</si>
  <si>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</si>
  <si>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</si>
  <si>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</si>
  <si>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</si>
  <si>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</si>
  <si>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</si>
  <si>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</si>
  <si>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</si>
  <si>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</si>
  <si>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</si>
  <si>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</si>
  <si>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</si>
  <si>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</si>
  <si>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</si>
  <si>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</si>
  <si>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</si>
  <si>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</si>
  <si>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</si>
  <si>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</si>
  <si>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</si>
  <si>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</si>
  <si>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</si>
  <si>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</si>
  <si>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</si>
  <si>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</si>
  <si>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</si>
  <si>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</si>
  <si>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</si>
  <si>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</si>
  <si>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</si>
  <si>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</si>
  <si>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</si>
  <si>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</si>
  <si>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</si>
  <si>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</si>
  <si>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</si>
  <si>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</si>
  <si>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</si>
  <si>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</si>
  <si>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</si>
  <si>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</si>
  <si>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</si>
  <si>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</si>
  <si>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</si>
  <si>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</si>
  <si>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</si>
  <si>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</si>
  <si>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</si>
  <si>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</si>
  <si>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</si>
  <si>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</si>
  <si>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</si>
  <si>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</si>
  <si>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</si>
  <si>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</si>
  <si>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</si>
  <si>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</si>
  <si>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</si>
  <si>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</si>
  <si>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</si>
  <si>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</si>
  <si>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</si>
  <si>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</si>
  <si>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</si>
  <si>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</si>
  <si>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</si>
  <si>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</si>
  <si>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</si>
  <si>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</si>
  <si>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</si>
  <si>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</si>
  <si>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</si>
  <si>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</si>
  <si>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</si>
  <si>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</si>
  <si>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</si>
  <si>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</si>
  <si>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</si>
  <si>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</si>
  <si>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</si>
  <si>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</si>
  <si>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</si>
  <si>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</si>
  <si>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</si>
  <si>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</si>
  <si>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</si>
  <si>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</si>
  <si>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</si>
  <si>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</si>
  <si>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</si>
  <si>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</si>
  <si>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</si>
  <si>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</si>
  <si>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</si>
  <si>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</si>
  <si>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</si>
  <si>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</si>
  <si>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</si>
  <si>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</si>
  <si>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</si>
  <si>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</si>
  <si>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</si>
  <si>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</si>
  <si>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</si>
  <si>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</si>
  <si>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</si>
  <si>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</si>
  <si>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</si>
  <si>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</si>
  <si>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</si>
  <si>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</si>
  <si>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</si>
  <si>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</si>
  <si>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</si>
  <si>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</si>
  <si>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</si>
  <si>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</si>
  <si>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</si>
  <si>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</si>
  <si>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</si>
  <si>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</si>
  <si>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</si>
  <si>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</si>
  <si>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</si>
  <si>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</si>
  <si>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</si>
  <si>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</si>
  <si>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</si>
  <si>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</si>
  <si>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</si>
  <si>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</si>
  <si>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</si>
  <si>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</si>
  <si>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</si>
  <si>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</si>
  <si>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</si>
  <si>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</si>
  <si>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</si>
  <si>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</si>
  <si>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</si>
  <si>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</si>
  <si>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</si>
  <si>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</si>
  <si>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</si>
  <si>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</si>
  <si>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</si>
  <si>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</si>
  <si>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</si>
  <si>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</si>
  <si>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</si>
  <si>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</si>
  <si>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</si>
  <si>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</si>
  <si>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</si>
  <si>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</si>
  <si>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</si>
  <si>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</si>
  <si>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</si>
  <si>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</si>
  <si>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</si>
  <si>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</si>
  <si>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</si>
  <si>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</si>
  <si>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</si>
  <si>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</si>
  <si>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</si>
  <si>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</si>
  <si>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</si>
  <si>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</si>
  <si>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</si>
  <si>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</si>
  <si>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</si>
  <si>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</si>
  <si>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</si>
  <si>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</si>
  <si>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</si>
  <si>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</si>
  <si>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</si>
  <si>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</si>
  <si>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</si>
  <si>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</si>
  <si>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</si>
  <si>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</si>
  <si>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</si>
  <si>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</si>
  <si>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</si>
  <si>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</si>
  <si>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</si>
  <si>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</si>
  <si>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</si>
  <si>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</si>
  <si>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</si>
  <si>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</si>
  <si>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</si>
  <si>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</si>
  <si>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</si>
  <si>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</si>
  <si>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</si>
  <si>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</si>
  <si>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</si>
  <si>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</si>
  <si>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</si>
  <si>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</si>
  <si>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</si>
  <si>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</si>
  <si>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</si>
  <si>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</si>
  <si>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</si>
  <si>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</si>
  <si>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</si>
  <si>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</si>
  <si>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</si>
  <si>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</si>
  <si>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</si>
  <si>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</si>
  <si>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</si>
  <si>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</si>
  <si>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</si>
  <si>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</si>
  <si>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</si>
  <si>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</si>
  <si>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</si>
  <si>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</si>
  <si>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</si>
  <si>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</si>
  <si>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</si>
  <si>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</si>
  <si>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</si>
  <si>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</si>
  <si>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</si>
  <si>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</si>
  <si>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</si>
  <si>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</si>
  <si>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</si>
  <si>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</si>
  <si>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</si>
  <si>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</si>
  <si>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</si>
  <si>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</si>
  <si>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</si>
  <si>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</si>
  <si>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</si>
  <si>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</si>
  <si>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</si>
  <si>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</si>
  <si>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</si>
  <si>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</si>
  <si>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</si>
  <si>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</si>
  <si>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</si>
  <si>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</si>
  <si>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</si>
  <si>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</si>
  <si>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</si>
  <si>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</si>
  <si>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</si>
  <si>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</si>
  <si>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</si>
  <si>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</si>
  <si>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</si>
  <si>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</si>
  <si>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</si>
  <si>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</si>
  <si>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</si>
  <si>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</si>
  <si>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</si>
  <si>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</si>
  <si>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</si>
  <si>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</si>
  <si>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</si>
  <si>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</si>
  <si>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</si>
  <si>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</si>
  <si>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</si>
  <si>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</si>
  <si>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</si>
  <si>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</si>
  <si>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</si>
  <si>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</si>
  <si>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</si>
  <si>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</si>
  <si>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</si>
  <si>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</si>
  <si>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</si>
  <si>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</si>
  <si>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</si>
  <si>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</si>
  <si>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</si>
  <si>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</si>
  <si>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</si>
  <si>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</si>
  <si>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</si>
  <si>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</si>
  <si>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</si>
  <si>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</si>
  <si>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</si>
  <si>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</si>
  <si>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</si>
  <si>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</si>
  <si>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</si>
  <si>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</si>
  <si>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</si>
  <si>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</si>
  <si>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</si>
  <si>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</si>
  <si>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</si>
  <si>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</si>
  <si>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</si>
  <si>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</si>
  <si>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</si>
  <si>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</si>
  <si>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</si>
  <si>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</si>
  <si>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</si>
  <si>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</si>
  <si>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</si>
  <si>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</si>
  <si>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</si>
  <si>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</si>
  <si>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</si>
  <si>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</si>
  <si>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</si>
  <si>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</si>
  <si>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</si>
  <si>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</si>
  <si>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</si>
  <si>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</si>
  <si>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</si>
  <si>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</si>
  <si>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</si>
  <si>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</si>
  <si>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</si>
  <si>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</si>
  <si>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</si>
  <si>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</si>
  <si>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</si>
  <si>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</si>
  <si>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</si>
  <si>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</si>
  <si>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</si>
  <si>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</si>
  <si>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</si>
  <si>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</si>
  <si>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</si>
  <si>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</si>
  <si>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</si>
  <si>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</si>
  <si>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</si>
  <si>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</si>
  <si>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</si>
  <si>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</si>
  <si>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</si>
  <si>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</si>
  <si>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</si>
  <si>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</si>
  <si>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</si>
  <si>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</si>
  <si>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</si>
  <si>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</si>
  <si>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</si>
  <si>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</si>
  <si>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</si>
  <si>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</si>
  <si>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</si>
  <si>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</si>
  <si>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</si>
  <si>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</si>
  <si>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</si>
  <si>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</si>
  <si>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</si>
  <si>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</si>
  <si>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</si>
  <si>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</si>
  <si>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</si>
  <si>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</si>
  <si>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</si>
  <si>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</si>
  <si>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</si>
  <si>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</si>
  <si>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</si>
  <si>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</si>
  <si>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</si>
  <si>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</si>
  <si>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</si>
  <si>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</si>
  <si>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</si>
  <si>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</si>
  <si>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</si>
  <si>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</si>
  <si>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</si>
  <si>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</si>
  <si>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</si>
  <si>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</si>
  <si>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</si>
  <si>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</si>
  <si>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</si>
  <si>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</si>
  <si>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</si>
  <si>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</si>
  <si>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</si>
  <si>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</si>
  <si>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</si>
  <si>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</si>
  <si>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</si>
  <si>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</si>
  <si>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</si>
  <si>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</si>
  <si>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</si>
  <si>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</si>
  <si>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</si>
  <si>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</si>
  <si>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</si>
  <si>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</si>
  <si>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</si>
  <si>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</si>
  <si>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</si>
  <si>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</si>
  <si>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</si>
  <si>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</si>
  <si>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</si>
  <si>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</si>
  <si>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</si>
  <si>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</si>
  <si>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</si>
  <si>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</si>
  <si>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</si>
  <si>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</si>
  <si>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</si>
  <si>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</si>
  <si>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</si>
  <si>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</si>
  <si>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</si>
  <si>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</si>
  <si>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</si>
  <si>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</si>
  <si>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</si>
  <si>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</si>
  <si>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</si>
  <si>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</si>
  <si>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</si>
  <si>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</si>
  <si>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</si>
  <si>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</si>
  <si>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</si>
  <si>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</si>
  <si>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</si>
  <si>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</si>
  <si>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</si>
  <si>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</si>
  <si>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</si>
  <si>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</si>
  <si>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</si>
  <si>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</si>
  <si>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</si>
  <si>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</si>
  <si>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</si>
  <si>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</si>
  <si>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</si>
  <si>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</si>
  <si>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</si>
  <si>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</si>
  <si>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</si>
  <si>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</si>
  <si>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</si>
  <si>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</si>
  <si>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</si>
  <si>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</si>
  <si>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</si>
  <si>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</si>
  <si>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</si>
  <si>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</si>
  <si>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</si>
  <si>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</si>
  <si>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</si>
  <si>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</si>
  <si>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</si>
  <si>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</si>
  <si>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</si>
  <si>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</si>
  <si>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</si>
  <si>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</si>
  <si>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</si>
  <si>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</si>
  <si>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</si>
  <si>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</si>
  <si>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</si>
  <si>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</si>
  <si>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</si>
  <si>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</si>
  <si>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</si>
  <si>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</si>
  <si>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</si>
  <si>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</si>
  <si>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</si>
  <si>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</si>
  <si>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</si>
  <si>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</si>
  <si>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</si>
  <si>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</si>
  <si>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</si>
  <si>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</si>
  <si>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</si>
  <si>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</si>
  <si>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</si>
  <si>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</si>
  <si>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</si>
  <si>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</si>
  <si>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</si>
  <si>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</si>
  <si>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</si>
  <si>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</si>
  <si>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</si>
  <si>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</si>
  <si>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</si>
  <si>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</si>
  <si>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</si>
  <si>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</si>
  <si>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</si>
  <si>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</si>
  <si>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</si>
  <si>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</si>
  <si>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</si>
  <si>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</si>
  <si>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</si>
  <si>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</si>
  <si>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</si>
  <si>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</si>
  <si>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</si>
  <si>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</si>
  <si>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</si>
  <si>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</si>
  <si>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</si>
  <si>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</si>
  <si>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</si>
  <si>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</si>
  <si>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</si>
  <si>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</si>
  <si>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</si>
  <si>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</si>
  <si>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</si>
  <si>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</si>
  <si>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</si>
  <si>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</si>
  <si>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</si>
  <si>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</si>
  <si>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</si>
  <si>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</si>
  <si>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</si>
  <si>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</si>
  <si>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</si>
  <si>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</si>
  <si>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</si>
  <si>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</si>
  <si>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</si>
  <si>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</si>
  <si>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</si>
  <si>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</si>
  <si>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</si>
  <si>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</si>
  <si>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</si>
  <si>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</si>
  <si>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</si>
  <si>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</si>
  <si>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</si>
  <si>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</si>
  <si>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</si>
  <si>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</si>
  <si>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</si>
  <si>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</si>
  <si>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</si>
  <si>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</si>
  <si>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</si>
  <si>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</si>
  <si>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</si>
  <si>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</si>
  <si>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</si>
  <si>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</si>
  <si>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</si>
  <si>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</si>
  <si>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</si>
  <si>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</si>
  <si>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</si>
  <si>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</si>
  <si>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</si>
  <si>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</si>
  <si>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</si>
  <si>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</si>
  <si>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</si>
  <si>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</si>
  <si>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</si>
  <si>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</si>
  <si>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</si>
  <si>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</si>
  <si>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</si>
  <si>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</si>
  <si>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</si>
  <si>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</si>
  <si>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</si>
  <si>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</si>
  <si>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</si>
  <si>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</si>
  <si>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</si>
  <si>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</si>
  <si>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</si>
  <si>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</si>
  <si>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</si>
  <si>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</si>
  <si>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</si>
  <si>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</si>
  <si>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</si>
  <si>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</si>
  <si>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</si>
  <si>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</si>
  <si>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</si>
  <si>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</si>
  <si>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</si>
  <si>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</si>
  <si>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</si>
  <si>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</si>
  <si>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</si>
  <si>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</si>
  <si>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</si>
  <si>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</si>
  <si>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</si>
  <si>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</si>
  <si>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</si>
  <si>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</si>
  <si>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</si>
  <si>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</si>
  <si>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</si>
  <si>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</si>
  <si>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</si>
  <si>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</si>
  <si>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</si>
  <si>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</si>
  <si>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</si>
  <si>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</si>
  <si>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</si>
  <si>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</si>
  <si>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</si>
  <si>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</si>
  <si>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</si>
  <si>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</si>
  <si>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</si>
  <si>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</si>
  <si>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</si>
  <si>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</si>
  <si>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</si>
  <si>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</si>
  <si>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</si>
  <si>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</si>
  <si>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</si>
  <si>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</si>
  <si>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</si>
  <si>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</si>
  <si>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</si>
  <si>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</si>
  <si>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</si>
  <si>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</si>
  <si>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</si>
  <si>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</si>
  <si>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</si>
  <si>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</si>
  <si>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</si>
  <si>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</si>
  <si>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</si>
  <si>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</si>
  <si>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</si>
  <si>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</si>
  <si>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</si>
  <si>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</si>
  <si>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</si>
  <si>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</si>
  <si>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</si>
  <si>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</si>
  <si>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</si>
  <si>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</si>
  <si>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</si>
  <si>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</si>
  <si>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</si>
  <si>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</si>
  <si>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</si>
  <si>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</si>
  <si>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</si>
  <si>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</si>
  <si>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</si>
  <si>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</si>
  <si>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</si>
  <si>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</si>
  <si>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</si>
  <si>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</si>
  <si>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</si>
  <si>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</si>
  <si>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</si>
  <si>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</si>
  <si>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</si>
  <si>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</si>
  <si>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</si>
  <si>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</si>
  <si>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</si>
  <si>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</si>
  <si>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</si>
  <si>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</si>
  <si>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</si>
  <si>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</si>
  <si>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</si>
  <si>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</si>
  <si>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</si>
  <si>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</si>
  <si>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</si>
  <si>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</si>
  <si>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</si>
  <si>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</si>
  <si>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</si>
  <si>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</si>
  <si>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</si>
  <si>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</si>
  <si>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</si>
  <si>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</si>
  <si>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</si>
  <si>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</si>
  <si>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</si>
  <si>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</si>
  <si>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</si>
  <si>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</si>
  <si>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</si>
  <si>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</si>
  <si>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</si>
  <si>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</si>
  <si>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</si>
  <si>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</si>
  <si>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</si>
  <si>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</si>
  <si>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</si>
  <si>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</si>
  <si>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</si>
  <si>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</si>
  <si>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</si>
  <si>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</si>
  <si>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</si>
  <si>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</si>
  <si>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</si>
  <si>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</si>
  <si>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</si>
  <si>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</si>
  <si>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</si>
  <si>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</si>
  <si>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</si>
  <si>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</si>
  <si>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</si>
  <si>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</si>
  <si>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</si>
  <si>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</si>
  <si>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</si>
  <si>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</si>
  <si>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</si>
  <si>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</si>
  <si>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</si>
  <si>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</si>
  <si>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</si>
  <si>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</si>
  <si>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</si>
  <si>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</si>
  <si>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</si>
  <si>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</si>
  <si>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</si>
  <si>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</si>
  <si>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</si>
  <si>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</si>
  <si>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</si>
  <si>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</si>
  <si>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</si>
  <si>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</si>
  <si>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</si>
  <si>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</si>
  <si>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</si>
  <si>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</si>
  <si>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</si>
  <si>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</si>
  <si>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</si>
  <si>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</si>
  <si>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</si>
  <si>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</si>
  <si>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</si>
  <si>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</si>
  <si>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</si>
  <si>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</si>
  <si>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</si>
  <si>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</si>
  <si>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</si>
  <si>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</si>
  <si>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</si>
  <si>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</si>
  <si>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</si>
  <si>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</si>
  <si>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</si>
  <si>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</si>
  <si>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</si>
  <si>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</si>
  <si>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</si>
  <si>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</si>
  <si>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</si>
  <si>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</si>
  <si>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</si>
  <si>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</si>
  <si>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</si>
  <si>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</si>
  <si>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</si>
  <si>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</si>
  <si>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</si>
  <si>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</si>
  <si>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</si>
  <si>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</si>
  <si>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</si>
  <si>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</si>
  <si>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</si>
  <si>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</si>
  <si>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</si>
  <si>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</si>
  <si>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</si>
  <si>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</si>
  <si>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</si>
  <si>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</si>
  <si>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</si>
  <si>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</si>
  <si>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</si>
  <si>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</si>
  <si>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</si>
  <si>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</si>
  <si>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</si>
  <si>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</si>
  <si>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</si>
  <si>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</si>
  <si>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</si>
  <si>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</si>
  <si>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</si>
  <si>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</si>
  <si>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</si>
  <si>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</si>
  <si>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</si>
  <si>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</si>
  <si>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</si>
  <si>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</si>
  <si>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</si>
  <si>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</si>
  <si>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</si>
  <si>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</si>
  <si>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</si>
  <si>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</si>
  <si>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</si>
  <si>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</si>
  <si>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</si>
  <si>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</si>
  <si>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</si>
  <si>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</si>
  <si>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</si>
  <si>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</si>
  <si>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</si>
  <si>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</si>
  <si>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</si>
  <si>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</si>
  <si>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</si>
  <si>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</si>
  <si>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</si>
  <si>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</si>
  <si>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</si>
  <si>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</si>
  <si>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</si>
  <si>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</si>
  <si>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</si>
  <si>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</si>
  <si>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</si>
  <si>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</si>
  <si>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</si>
  <si>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</si>
  <si>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</si>
  <si>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</si>
  <si>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</si>
  <si>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</si>
  <si>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</si>
  <si>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</si>
  <si>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</si>
  <si>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</si>
  <si>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</si>
  <si>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</si>
  <si>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</si>
  <si>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</si>
  <si>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</si>
  <si>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</si>
  <si>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</si>
  <si>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</si>
  <si>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</si>
  <si>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</si>
  <si>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</si>
  <si>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</si>
  <si>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</si>
  <si>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</si>
  <si>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</si>
  <si>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</si>
  <si>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</si>
  <si>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</si>
  <si>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</si>
  <si>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</si>
  <si>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</si>
  <si>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</si>
  <si>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</si>
  <si>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</si>
  <si>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</si>
  <si>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</si>
  <si>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</si>
  <si>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</si>
  <si>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</si>
  <si>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</si>
  <si>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</si>
  <si>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</si>
  <si>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</si>
  <si>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</si>
  <si>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</si>
  <si>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</si>
  <si>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</si>
  <si>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</si>
  <si>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</si>
  <si>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</si>
  <si>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</si>
  <si>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</si>
  <si>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</si>
  <si>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</si>
  <si>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</si>
  <si>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</si>
  <si>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</si>
  <si>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</si>
  <si>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</si>
  <si>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</si>
  <si>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</si>
  <si>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</si>
  <si>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</si>
  <si>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</si>
  <si>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</si>
  <si>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</si>
  <si>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</si>
  <si>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</si>
  <si>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</si>
  <si>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</si>
  <si>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</si>
  <si>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</si>
  <si>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</si>
  <si>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</si>
  <si>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</si>
  <si>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</si>
  <si>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</si>
  <si>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</si>
  <si>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</si>
  <si>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</si>
  <si>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</si>
  <si>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</si>
  <si>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</si>
  <si>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</si>
  <si>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</si>
  <si>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</si>
  <si>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</si>
  <si>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</si>
  <si>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</si>
  <si>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</si>
  <si>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</si>
  <si>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</si>
  <si>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</si>
  <si>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</si>
  <si>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</si>
  <si>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</si>
  <si>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</si>
  <si>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</si>
  <si>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</si>
  <si>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</si>
  <si>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</si>
  <si>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</si>
  <si>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</si>
  <si>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</si>
  <si>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</si>
  <si>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</si>
  <si>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</si>
  <si>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</si>
  <si>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</si>
  <si>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</si>
  <si>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</si>
  <si>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</si>
  <si>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</si>
  <si>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</si>
  <si>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</si>
  <si>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</si>
  <si>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</si>
  <si>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</si>
  <si>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</si>
  <si>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</si>
  <si>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</si>
  <si>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</si>
  <si>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</si>
  <si>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</si>
  <si>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</si>
  <si>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</si>
  <si>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</si>
  <si>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</si>
  <si>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</si>
  <si>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</si>
  <si>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</si>
  <si>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</si>
  <si>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</si>
  <si>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</si>
  <si>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</si>
  <si>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</si>
  <si>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</si>
  <si>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</si>
  <si>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</si>
  <si>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</si>
  <si>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</si>
  <si>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</si>
  <si>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</si>
  <si>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</si>
  <si>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</si>
  <si>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</si>
  <si>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</si>
  <si>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</si>
  <si>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</si>
  <si>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</si>
  <si>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</si>
  <si>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</si>
  <si>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</si>
  <si>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</si>
  <si>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</si>
  <si>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</si>
  <si>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</si>
  <si>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</si>
  <si>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</si>
  <si>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</si>
  <si>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</si>
  <si>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</si>
  <si>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</si>
  <si>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</si>
  <si>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</si>
  <si>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</si>
  <si>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</si>
  <si>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</si>
  <si>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</si>
  <si>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</si>
  <si>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</si>
  <si>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</si>
  <si>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</si>
  <si>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</si>
  <si>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</si>
  <si>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</si>
  <si>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</si>
  <si>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</si>
  <si>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</si>
  <si>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</si>
  <si>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</si>
  <si>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</si>
  <si>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</si>
  <si>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</si>
  <si>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</si>
  <si>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</si>
  <si>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</si>
  <si>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</si>
  <si>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</si>
  <si>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</si>
  <si>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</si>
  <si>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</si>
  <si>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</si>
  <si>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</si>
  <si>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</si>
  <si>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</si>
  <si>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</si>
  <si>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</si>
  <si>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</si>
  <si>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</si>
  <si>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</si>
  <si>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</si>
  <si>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</si>
  <si>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</si>
  <si>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</si>
  <si>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</si>
  <si>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</si>
  <si>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</si>
  <si>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</si>
  <si>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</si>
  <si>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</si>
  <si>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</si>
  <si>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</si>
  <si>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</si>
  <si>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</si>
  <si>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</si>
  <si>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</si>
  <si>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</si>
  <si>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</si>
  <si>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</si>
  <si>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</si>
  <si>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</si>
  <si>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</si>
  <si>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</si>
  <si>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</si>
  <si>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</si>
  <si>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</si>
  <si>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</si>
  <si>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</si>
  <si>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</si>
  <si>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</si>
  <si>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</si>
  <si>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</si>
  <si>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</si>
  <si>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</si>
  <si>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</si>
  <si>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</si>
  <si>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</si>
  <si>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</si>
  <si>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</si>
  <si>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</si>
  <si>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</si>
  <si>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</si>
  <si>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</si>
  <si>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</si>
  <si>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</si>
  <si>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</si>
  <si>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</si>
  <si>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</si>
  <si>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</si>
  <si>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</si>
  <si>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</si>
  <si>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</si>
  <si>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</si>
  <si>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</si>
  <si>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</si>
  <si>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</si>
  <si>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</si>
  <si>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</si>
  <si>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</si>
  <si>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</si>
  <si>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</si>
  <si>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</si>
  <si>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</si>
  <si>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</si>
  <si>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</si>
  <si>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</si>
  <si>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</si>
  <si>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</si>
  <si>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</si>
  <si>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</si>
  <si>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</si>
  <si>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</si>
  <si>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</si>
  <si>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</si>
  <si>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</si>
  <si>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</si>
  <si>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</si>
  <si>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</si>
  <si>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</si>
  <si>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</si>
  <si>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</si>
  <si>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</si>
  <si>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</si>
  <si>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</si>
  <si>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</si>
  <si>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</si>
  <si>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</si>
  <si>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</si>
  <si>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</si>
  <si>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</si>
  <si>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</si>
  <si>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</si>
  <si>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</si>
  <si>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</si>
  <si>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</si>
  <si>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</si>
  <si>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</si>
  <si>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</si>
  <si>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</si>
  <si>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</si>
  <si>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</si>
  <si>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</si>
  <si>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</si>
  <si>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</si>
  <si>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</si>
  <si>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</si>
  <si>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</si>
  <si>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</si>
  <si>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</si>
  <si>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</si>
  <si>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</si>
  <si>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</si>
  <si>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</si>
  <si>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</si>
  <si>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</si>
  <si>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</si>
  <si>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</si>
  <si>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</si>
  <si>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</si>
  <si>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</si>
  <si>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</si>
  <si>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</si>
  <si>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</si>
  <si>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</si>
  <si>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</si>
  <si>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</si>
  <si>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</si>
  <si>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</si>
  <si>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</si>
  <si>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</si>
  <si>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</si>
  <si>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</si>
  <si>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</si>
  <si>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</si>
  <si>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</si>
  <si>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</si>
  <si>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</si>
  <si>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</si>
  <si>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</si>
  <si>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</si>
  <si>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</si>
  <si>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</si>
  <si>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</si>
  <si>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</si>
  <si>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</si>
  <si>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</si>
  <si>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</si>
  <si>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</si>
  <si>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</si>
  <si>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</si>
  <si>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</si>
  <si>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</si>
  <si>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</si>
  <si>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</si>
  <si>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</si>
  <si>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</si>
  <si>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</si>
  <si>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</si>
  <si>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</si>
  <si>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</si>
  <si>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</si>
  <si>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</si>
  <si>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</si>
  <si>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</si>
  <si>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</si>
  <si>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</si>
  <si>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</si>
  <si>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</si>
  <si>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</si>
  <si>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</si>
  <si>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</si>
  <si>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</si>
  <si>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</si>
  <si>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</si>
  <si>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</si>
  <si>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</si>
  <si>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</si>
  <si>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</si>
  <si>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</si>
  <si>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</si>
  <si>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</si>
  <si>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</si>
  <si>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</si>
  <si>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</si>
  <si>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</si>
  <si>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</si>
  <si>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</si>
  <si>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</si>
  <si>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</si>
  <si>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</si>
  <si>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</si>
  <si>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</si>
  <si>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</si>
  <si>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</si>
  <si>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</si>
  <si>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</si>
  <si>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</si>
  <si>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</si>
  <si>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</si>
  <si>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</si>
  <si>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</si>
  <si>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</si>
  <si>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</si>
  <si>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</si>
  <si>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</si>
  <si>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</si>
  <si>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</si>
  <si>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</si>
  <si>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</si>
  <si>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</si>
  <si>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</si>
  <si>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</si>
  <si>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</si>
  <si>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</si>
  <si>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</si>
  <si>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</si>
  <si>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</si>
  <si>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</si>
  <si>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</si>
  <si>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</si>
  <si>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</si>
  <si>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</si>
  <si>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</si>
  <si>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</si>
  <si>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</si>
  <si>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</si>
  <si>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</si>
  <si>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</si>
  <si>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</si>
  <si>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</si>
  <si>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</si>
  <si>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</si>
  <si>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</si>
  <si>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</si>
  <si>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</si>
  <si>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</si>
  <si>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</si>
  <si>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</si>
  <si>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</si>
  <si>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</si>
  <si>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</si>
  <si>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</si>
  <si>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</si>
  <si>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</si>
  <si>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</si>
  <si>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</si>
  <si>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</si>
  <si>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</si>
  <si>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</si>
  <si>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</si>
  <si>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</si>
  <si>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</si>
  <si>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</si>
  <si>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</si>
  <si>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</si>
  <si>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</si>
  <si>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</si>
  <si>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</si>
  <si>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</si>
  <si>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</si>
  <si>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</si>
  <si>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</si>
  <si>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</si>
  <si>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</si>
  <si>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</si>
  <si>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</si>
  <si>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</si>
  <si>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</si>
  <si>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</si>
  <si>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</si>
  <si>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</si>
  <si>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</si>
  <si>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</si>
  <si>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</si>
  <si>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</si>
  <si>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</si>
  <si>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</si>
  <si>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</si>
  <si>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</si>
  <si>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</si>
  <si>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</si>
  <si>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</si>
  <si>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</si>
  <si>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</si>
  <si>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</si>
  <si>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</si>
  <si>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</si>
  <si>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</si>
  <si>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</si>
  <si>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</si>
  <si>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</si>
  <si>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</si>
  <si>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</si>
  <si>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</si>
  <si>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</si>
  <si>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</si>
  <si>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</si>
  <si>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</si>
  <si>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</si>
  <si>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</si>
  <si>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</si>
  <si>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</si>
  <si>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</si>
  <si>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</si>
  <si>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</si>
  <si>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</si>
  <si>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</si>
  <si>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</si>
  <si>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</si>
  <si>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</si>
  <si>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</si>
  <si>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</si>
  <si>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</si>
  <si>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</si>
  <si>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</si>
  <si>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</si>
  <si>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</si>
  <si>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</si>
  <si>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</si>
  <si>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</si>
  <si>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</si>
  <si>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</si>
  <si>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</si>
  <si>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</si>
  <si>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</si>
  <si>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</si>
  <si>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</si>
  <si>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</si>
  <si>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</si>
  <si>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</si>
  <si>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</si>
  <si>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</si>
  <si>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</si>
  <si>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</si>
  <si>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</si>
  <si>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</si>
  <si>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</si>
  <si>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</si>
  <si>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</si>
  <si>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</si>
  <si>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</si>
  <si>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</si>
  <si>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</si>
  <si>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</si>
  <si>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</si>
  <si>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</si>
  <si>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</si>
  <si>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</si>
  <si>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</si>
  <si>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</si>
  <si>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</si>
  <si>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</si>
  <si>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</si>
  <si>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</si>
  <si>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</si>
  <si>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</si>
  <si>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</si>
  <si>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</si>
  <si>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</si>
  <si>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</si>
  <si>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</si>
  <si>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</si>
  <si>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</si>
  <si>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</si>
  <si>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</si>
  <si>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</si>
  <si>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</si>
  <si>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</si>
  <si>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</si>
  <si>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</si>
  <si>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</si>
  <si>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</si>
  <si>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</si>
  <si>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</si>
  <si>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</si>
  <si>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</si>
  <si>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</si>
  <si>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</si>
  <si>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</si>
  <si>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</si>
  <si>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</si>
  <si>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</si>
  <si>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</si>
  <si>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</si>
  <si>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</si>
  <si>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</si>
  <si>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</si>
  <si>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</si>
  <si>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</si>
  <si>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</si>
  <si>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</si>
  <si>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</si>
  <si>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</si>
  <si>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</si>
  <si>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</si>
  <si>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</si>
  <si>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</si>
  <si>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</si>
  <si>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</si>
  <si>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</si>
  <si>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</si>
  <si>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</si>
  <si>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</si>
  <si>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</si>
  <si>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</si>
  <si>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</si>
  <si>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</si>
  <si>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</si>
  <si>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</si>
  <si>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</si>
  <si>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</si>
  <si>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</si>
  <si>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</si>
  <si>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</si>
  <si>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</si>
  <si>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</si>
  <si>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</si>
  <si>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</si>
  <si>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</si>
  <si>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</si>
  <si>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</si>
  <si>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</si>
  <si>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</si>
  <si>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</si>
  <si>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</si>
  <si>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</si>
  <si>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</si>
  <si>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</si>
  <si>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</si>
  <si>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</si>
  <si>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</si>
  <si>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</si>
  <si>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</si>
  <si>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</si>
  <si>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</si>
  <si>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</si>
  <si>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</si>
  <si>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</si>
  <si>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</si>
  <si>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</si>
  <si>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</si>
  <si>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</si>
  <si>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</si>
  <si>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</si>
  <si>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</si>
  <si>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</si>
  <si>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</si>
  <si>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</si>
  <si>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</si>
  <si>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</si>
  <si>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</si>
  <si>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</si>
  <si>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</si>
  <si>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</si>
  <si>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</si>
  <si>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</si>
  <si>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</si>
  <si>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</si>
  <si>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</si>
  <si>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</si>
  <si>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</si>
  <si>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</si>
  <si>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</si>
  <si>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</si>
  <si>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</si>
  <si>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</si>
  <si>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</si>
  <si>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</si>
  <si>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</si>
  <si>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</si>
  <si>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</si>
  <si>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</si>
  <si>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</si>
  <si>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</si>
  <si>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</si>
  <si>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</si>
  <si>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</si>
  <si>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</si>
  <si>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</si>
  <si>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</si>
  <si>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</si>
  <si>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</si>
  <si>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</si>
  <si>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</si>
  <si>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</si>
  <si>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</si>
  <si>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</si>
  <si>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</si>
  <si>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</si>
  <si>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</si>
  <si>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</si>
  <si>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</si>
  <si>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</si>
  <si>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</si>
  <si>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</si>
  <si>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</si>
  <si>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</si>
  <si>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</si>
  <si>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</si>
  <si>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</si>
  <si>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</si>
  <si>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</si>
  <si>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</si>
  <si>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</si>
  <si>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</si>
  <si>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</si>
  <si>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</si>
  <si>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</si>
  <si>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</si>
  <si>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</si>
  <si>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</si>
  <si>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</si>
  <si>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</si>
  <si>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</si>
  <si>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</si>
  <si>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</si>
  <si>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</si>
  <si>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</si>
  <si>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</si>
  <si>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</si>
  <si>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</si>
  <si>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</si>
  <si>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</si>
  <si>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</si>
  <si>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</si>
  <si>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</si>
  <si>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</si>
  <si>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</si>
  <si>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</si>
  <si>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</si>
  <si>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</si>
  <si>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</si>
  <si>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</si>
  <si>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</si>
  <si>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</si>
  <si>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</si>
  <si>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</si>
  <si>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</si>
  <si>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</si>
  <si>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</si>
  <si>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</si>
  <si>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</si>
  <si>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</si>
  <si>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</si>
  <si>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</si>
  <si>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</si>
  <si>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</si>
  <si>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</si>
  <si>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</si>
  <si>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</si>
  <si>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</si>
  <si>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</si>
  <si>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</si>
  <si>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</si>
  <si>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</si>
  <si>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</si>
  <si>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</si>
  <si>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</si>
  <si>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</si>
  <si>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</si>
  <si>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</si>
  <si>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</si>
  <si>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</si>
  <si>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</si>
  <si>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</si>
  <si>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</si>
  <si>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</si>
  <si>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</si>
  <si>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</si>
  <si>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</si>
  <si>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</si>
  <si>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</si>
  <si>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</si>
  <si>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</si>
  <si>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</si>
  <si>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</si>
  <si>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</si>
  <si>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</si>
  <si>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</si>
  <si>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</si>
  <si>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</si>
  <si>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</si>
  <si>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</si>
  <si>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</si>
  <si>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</si>
  <si>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</si>
  <si>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</si>
  <si>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</si>
  <si>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</si>
  <si>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</si>
  <si>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</si>
  <si>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</si>
  <si>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</si>
  <si>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</si>
  <si>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</si>
  <si>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</si>
  <si>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</si>
  <si>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</si>
  <si>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</si>
  <si>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</si>
  <si>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</si>
  <si>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</si>
  <si>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</si>
  <si>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</si>
  <si>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</si>
  <si>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</si>
  <si>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</si>
  <si>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</si>
  <si>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</si>
  <si>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</si>
  <si>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</si>
  <si>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</si>
  <si>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</si>
  <si>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</si>
  <si>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</si>
  <si>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</si>
  <si>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</si>
  <si>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</si>
  <si>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</si>
  <si>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</si>
  <si>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</si>
  <si>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</si>
  <si>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</si>
  <si>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</si>
  <si>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</si>
  <si>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</si>
  <si>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</si>
  <si>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</si>
  <si>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</si>
  <si>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</si>
  <si>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</si>
  <si>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</si>
  <si>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</si>
  <si>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</si>
  <si>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</si>
  <si>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</si>
  <si>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</si>
  <si>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</si>
  <si>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</si>
  <si>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</si>
  <si>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</si>
  <si>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</si>
  <si>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</si>
  <si>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</si>
  <si>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</si>
  <si>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</si>
  <si>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</si>
  <si>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</si>
  <si>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</si>
  <si>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</si>
  <si>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</si>
  <si>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</si>
  <si>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</si>
  <si>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</si>
  <si>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</si>
  <si>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</si>
  <si>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</si>
  <si>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</si>
  <si>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</si>
  <si>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</si>
  <si>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</si>
  <si>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</si>
  <si>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</si>
  <si>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</si>
  <si>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</si>
  <si>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</si>
  <si>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</si>
  <si>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</si>
  <si>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</si>
  <si>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</si>
  <si>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</si>
  <si>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</si>
  <si>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</si>
  <si>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</si>
  <si>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</si>
  <si>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</si>
  <si>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</si>
  <si>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</si>
  <si>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</si>
  <si>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</si>
  <si>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</si>
  <si>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</si>
  <si>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</si>
  <si>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</si>
  <si>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</si>
  <si>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</si>
  <si>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</si>
  <si>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</si>
  <si>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</si>
  <si>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</si>
  <si>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</si>
  <si>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</si>
  <si>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</si>
  <si>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</si>
  <si>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</si>
  <si>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</si>
  <si>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</si>
  <si>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</si>
  <si>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</si>
  <si>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</si>
  <si>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</si>
  <si>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</si>
  <si>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</si>
  <si>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</si>
  <si>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</si>
  <si>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</si>
  <si>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</si>
  <si>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</si>
  <si>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</si>
  <si>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</si>
  <si>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</si>
  <si>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</si>
  <si>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</si>
  <si>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</si>
  <si>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</si>
  <si>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</si>
  <si>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</si>
  <si>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</si>
  <si>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</si>
  <si>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</si>
  <si>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</si>
  <si>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</si>
  <si>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</si>
  <si>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</si>
  <si>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</si>
  <si>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</si>
  <si>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</si>
  <si>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</si>
  <si>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</si>
  <si>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</si>
  <si>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</si>
  <si>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</si>
  <si>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</si>
  <si>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</si>
  <si>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</si>
  <si>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</si>
  <si>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</si>
  <si>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</si>
  <si>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</si>
  <si>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</si>
  <si>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</si>
  <si>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</si>
  <si>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</si>
  <si>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</si>
  <si>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</si>
  <si>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</si>
  <si>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</si>
  <si>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</si>
  <si>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</si>
  <si>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</si>
  <si>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</si>
  <si>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</si>
  <si>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</si>
  <si>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</si>
  <si>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</si>
  <si>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</si>
  <si>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</si>
  <si>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</si>
  <si>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</si>
  <si>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</si>
  <si>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</si>
  <si>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</si>
  <si>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</si>
  <si>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</si>
  <si>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</si>
  <si>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</si>
  <si>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</si>
  <si>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</si>
  <si>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</si>
  <si>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</si>
  <si>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</si>
  <si>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</si>
  <si>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</si>
  <si>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</si>
  <si>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</si>
  <si>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</si>
  <si>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</si>
  <si>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</si>
  <si>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</si>
  <si>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</si>
  <si>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</si>
  <si>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</si>
  <si>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</si>
  <si>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</si>
  <si>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</si>
  <si>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</si>
  <si>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</si>
  <si>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</si>
  <si>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</si>
  <si>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</si>
  <si>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</si>
  <si>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</si>
  <si>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</si>
  <si>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</si>
  <si>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</si>
  <si>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</si>
  <si>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</si>
  <si>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</si>
  <si>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</si>
  <si>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</si>
  <si>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</si>
  <si>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</si>
  <si>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</si>
  <si>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</si>
  <si>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</si>
  <si>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</si>
  <si>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</si>
  <si>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</si>
  <si>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</si>
  <si>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</si>
  <si>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</si>
  <si>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</si>
  <si>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</si>
  <si>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</si>
  <si>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</si>
  <si>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</si>
  <si>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</si>
  <si>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</si>
  <si>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</si>
  <si>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</si>
  <si>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</si>
  <si>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</si>
  <si>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</si>
  <si>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</si>
  <si>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</si>
  <si>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</si>
  <si>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</si>
  <si>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</si>
  <si>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</si>
  <si>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</si>
  <si>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</si>
  <si>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</si>
  <si>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</si>
  <si>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</si>
  <si>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</si>
  <si>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</si>
  <si>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</si>
  <si>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</si>
  <si>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</si>
  <si>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</si>
  <si>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</si>
  <si>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</si>
  <si>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</si>
  <si>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</si>
  <si>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</si>
  <si>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</si>
  <si>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</si>
  <si>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</si>
  <si>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</si>
  <si>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</si>
  <si>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</si>
  <si>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</si>
  <si>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</si>
  <si>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</si>
  <si>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</si>
  <si>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</si>
  <si>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</si>
  <si>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</si>
  <si>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</si>
  <si>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</si>
  <si>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</si>
  <si>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</si>
  <si>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</si>
  <si>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</si>
  <si>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</si>
  <si>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</si>
  <si>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</si>
  <si>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</si>
  <si>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</si>
  <si>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</si>
  <si>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</si>
  <si>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</si>
  <si>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</si>
  <si>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</si>
  <si>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</si>
  <si>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</si>
  <si>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</si>
  <si>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</si>
  <si>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</si>
  <si>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</si>
  <si>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</si>
  <si>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</si>
  <si>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</si>
  <si>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</si>
  <si>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</si>
  <si>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</si>
  <si>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</si>
  <si>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</si>
  <si>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</si>
  <si>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</si>
  <si>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</si>
  <si>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</si>
  <si>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</si>
  <si>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</si>
  <si>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</si>
  <si>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</si>
  <si>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</si>
  <si>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</si>
  <si>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</si>
  <si>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</si>
  <si>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</si>
  <si>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</si>
  <si>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</si>
  <si>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</si>
  <si>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</si>
  <si>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</si>
  <si>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</si>
  <si>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</si>
  <si>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</si>
  <si>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</si>
  <si>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</si>
  <si>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</si>
  <si>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</si>
  <si>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</si>
  <si>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</si>
  <si>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</si>
  <si>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</si>
  <si>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</si>
  <si>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</si>
  <si>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</si>
  <si>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</si>
  <si>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</si>
  <si>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</si>
  <si>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</si>
  <si>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</si>
  <si>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</si>
  <si>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</si>
  <si>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</si>
  <si>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</si>
  <si>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</si>
  <si>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</si>
  <si>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</si>
  <si>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</si>
  <si>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</si>
  <si>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</si>
  <si>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</si>
  <si>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</si>
  <si>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</si>
  <si>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</si>
  <si>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</si>
  <si>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</si>
  <si>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</si>
  <si>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</si>
  <si>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</si>
  <si>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</si>
  <si>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</si>
  <si>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</si>
  <si>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</si>
  <si>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</si>
  <si>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</si>
  <si>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</si>
  <si>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</si>
  <si>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</si>
  <si>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</si>
  <si>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</si>
  <si>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</si>
  <si>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</si>
  <si>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</si>
  <si>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</si>
  <si>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</si>
  <si>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</si>
  <si>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</si>
  <si>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</si>
  <si>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</si>
  <si>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</si>
  <si>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</si>
  <si>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</si>
  <si>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</si>
  <si>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</si>
  <si>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</si>
  <si>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</si>
  <si>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</si>
  <si>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</si>
  <si>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</si>
  <si>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</si>
  <si>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</si>
  <si>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</si>
  <si>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</si>
  <si>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</si>
  <si>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</si>
  <si>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</si>
  <si>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</si>
  <si>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</si>
  <si>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</si>
  <si>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</si>
  <si>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</si>
  <si>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</si>
  <si>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</si>
  <si>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</si>
  <si>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</si>
  <si>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</si>
  <si>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</si>
  <si>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</si>
  <si>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</si>
  <si>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</si>
  <si>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</si>
  <si>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</si>
  <si>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</si>
  <si>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</si>
  <si>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</si>
  <si>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</si>
  <si>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</si>
  <si>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</si>
  <si>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</si>
  <si>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</si>
  <si>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</si>
  <si>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</si>
  <si>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</si>
  <si>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</si>
  <si>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</si>
  <si>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</si>
  <si>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</si>
  <si>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</si>
  <si>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</si>
  <si>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</si>
  <si>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</si>
  <si>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</si>
  <si>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</si>
  <si>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</si>
  <si>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</si>
  <si>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</si>
  <si>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</si>
  <si>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</si>
  <si>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</si>
  <si>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</si>
  <si>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</si>
  <si>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</si>
  <si>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</si>
  <si>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</si>
  <si>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</si>
  <si>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</si>
  <si>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</si>
  <si>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</si>
  <si>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</si>
  <si>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</si>
  <si>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</si>
  <si>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</si>
  <si>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</si>
  <si>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</si>
  <si>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</si>
  <si>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</si>
  <si>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</si>
  <si>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</si>
  <si>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</si>
  <si>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</si>
  <si>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</si>
  <si>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</si>
  <si>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</si>
  <si>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</si>
  <si>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</si>
  <si>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</si>
  <si>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</si>
  <si>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</si>
  <si>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</si>
  <si>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</si>
  <si>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</si>
  <si>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</si>
  <si>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</si>
  <si>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</si>
  <si>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</si>
  <si>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</si>
  <si>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</si>
  <si>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</si>
  <si>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</si>
  <si>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</si>
  <si>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</si>
  <si>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</si>
  <si>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</si>
  <si>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</si>
  <si>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</si>
  <si>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</si>
  <si>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</si>
  <si>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</si>
  <si>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</si>
  <si>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</si>
  <si>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</si>
  <si>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</si>
  <si>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</si>
  <si>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</si>
  <si>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</si>
  <si>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</si>
  <si>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</si>
  <si>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</si>
  <si>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</si>
  <si>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</si>
  <si>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</si>
  <si>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</si>
  <si>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</si>
  <si>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</si>
  <si>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</si>
  <si>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</si>
  <si>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</si>
  <si>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</si>
  <si>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</si>
  <si>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</si>
  <si>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</si>
  <si>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</si>
  <si>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</si>
  <si>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</si>
  <si>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</si>
  <si>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</si>
  <si>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</si>
  <si>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</si>
  <si>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</si>
  <si>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</si>
  <si>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</si>
  <si>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</si>
  <si>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</si>
  <si>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</si>
  <si>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</si>
  <si>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</si>
  <si>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</si>
  <si>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</si>
  <si>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</si>
  <si>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</si>
  <si>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</si>
  <si>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</si>
  <si>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</si>
  <si>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</si>
  <si>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</si>
  <si>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</si>
  <si>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</si>
  <si>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</si>
  <si>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</si>
  <si>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</si>
  <si>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</si>
  <si>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</si>
  <si>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</si>
  <si>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</si>
  <si>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</si>
  <si>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</si>
  <si>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</si>
  <si>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</si>
  <si>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</si>
  <si>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</si>
  <si>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</si>
  <si>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</si>
  <si>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</si>
  <si>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</si>
  <si>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</si>
  <si>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</si>
  <si>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</si>
  <si>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</si>
  <si>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</si>
  <si>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</si>
  <si>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</si>
  <si>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</si>
  <si>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</si>
  <si>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</si>
  <si>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</si>
  <si>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</si>
  <si>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</si>
  <si>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</si>
  <si>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</si>
  <si>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</si>
  <si>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</si>
  <si>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</si>
  <si>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</si>
  <si>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</si>
  <si>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</si>
  <si>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</si>
  <si>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</si>
  <si>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</si>
  <si>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</si>
  <si>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</si>
  <si>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</si>
  <si>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</si>
  <si>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</si>
  <si>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</si>
  <si>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</si>
  <si>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</si>
  <si>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</si>
  <si>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</si>
  <si>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</si>
  <si>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</si>
  <si>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</si>
  <si>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</si>
  <si>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</si>
  <si>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</si>
  <si>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</si>
  <si>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</si>
  <si>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</si>
  <si>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</si>
  <si>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</si>
  <si>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</si>
  <si>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</si>
  <si>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</si>
  <si>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</si>
  <si>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</si>
  <si>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</si>
  <si>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</si>
  <si>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</si>
  <si>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</si>
  <si>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</si>
  <si>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</si>
  <si>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</si>
  <si>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</si>
  <si>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</si>
  <si>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</si>
  <si>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</si>
  <si>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</si>
  <si>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</si>
  <si>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</si>
  <si>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</si>
  <si>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</si>
  <si>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</si>
  <si>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</si>
  <si>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</si>
  <si>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</si>
  <si>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</si>
  <si>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</si>
  <si>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</si>
  <si>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</si>
  <si>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</si>
  <si>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</si>
  <si>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</si>
  <si>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</si>
  <si>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</si>
  <si>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</si>
  <si>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</si>
  <si>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</si>
  <si>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</si>
  <si>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</si>
  <si>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</si>
  <si>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</si>
  <si>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</si>
  <si>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</si>
  <si>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</si>
  <si>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</si>
  <si>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</si>
  <si>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</si>
  <si>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</si>
  <si>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</si>
  <si>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</si>
  <si>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</si>
  <si>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</si>
  <si>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</si>
  <si>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</si>
  <si>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</si>
  <si>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</si>
  <si>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</si>
  <si>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</si>
  <si>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</si>
  <si>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</si>
  <si>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</si>
  <si>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</si>
  <si>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</si>
  <si>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</si>
  <si>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</si>
  <si>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</si>
  <si>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</si>
  <si>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</si>
  <si>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</si>
  <si>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</si>
  <si>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</si>
  <si>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</si>
  <si>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</si>
  <si>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</si>
  <si>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</si>
  <si>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</si>
  <si>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</si>
  <si>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</si>
  <si>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</si>
  <si>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</si>
  <si>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</si>
  <si>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</si>
  <si>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</si>
  <si>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</si>
  <si>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</si>
  <si>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</si>
  <si>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</si>
  <si>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</si>
  <si>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</si>
  <si>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</si>
  <si>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</si>
  <si>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</si>
  <si>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</si>
  <si>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</si>
  <si>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</si>
  <si>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</si>
  <si>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</si>
  <si>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</si>
  <si>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</si>
  <si>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</si>
  <si>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</si>
  <si>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</si>
  <si>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</si>
  <si>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</si>
  <si>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</si>
  <si>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</si>
  <si>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</si>
  <si>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</si>
  <si>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</si>
  <si>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</si>
  <si>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</si>
  <si>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</si>
  <si>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</si>
  <si>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</si>
  <si>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</si>
  <si>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</si>
  <si>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</si>
  <si>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</si>
  <si>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</si>
  <si>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</si>
  <si>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</si>
  <si>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</si>
  <si>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</si>
  <si>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</si>
  <si>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</si>
  <si>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</si>
  <si>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</si>
  <si>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</si>
  <si>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</si>
  <si>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</si>
  <si>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</si>
  <si>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</si>
  <si>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</si>
  <si>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</si>
  <si>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</si>
  <si>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</si>
  <si>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</si>
  <si>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</si>
  <si>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</si>
  <si>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</si>
  <si>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</si>
  <si>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</si>
  <si>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</si>
  <si>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</si>
  <si>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</si>
  <si>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</si>
  <si>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</si>
  <si>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</si>
  <si>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</si>
  <si>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</si>
  <si>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</si>
  <si>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</si>
  <si>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</si>
  <si>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</si>
  <si>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</si>
  <si>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</si>
  <si>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</si>
  <si>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</si>
  <si>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</si>
  <si>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</si>
  <si>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</si>
  <si>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</si>
  <si>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</si>
  <si>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</si>
  <si>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</si>
  <si>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</si>
  <si>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</si>
  <si>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</si>
  <si>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</si>
  <si>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</si>
  <si>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</si>
  <si>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</si>
  <si>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</si>
  <si>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</si>
  <si>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</si>
  <si>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</si>
  <si>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</si>
  <si>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</si>
  <si>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</si>
  <si>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</si>
  <si>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</si>
  <si>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</si>
  <si>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</si>
  <si>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</si>
  <si>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</si>
  <si>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</si>
  <si>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</si>
  <si>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</si>
  <si>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</si>
  <si>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</si>
  <si>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</si>
  <si>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</si>
  <si>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</si>
  <si>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</si>
  <si>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</si>
  <si>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</si>
  <si>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</si>
  <si>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</si>
  <si>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</si>
  <si>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</si>
  <si>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</si>
  <si>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</si>
  <si>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</si>
  <si>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</si>
  <si>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</si>
  <si>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</si>
  <si>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</si>
  <si>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</si>
  <si>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</si>
  <si>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</si>
  <si>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</si>
  <si>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</si>
  <si>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</si>
  <si>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</si>
  <si>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</si>
  <si>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</si>
  <si>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</si>
  <si>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</si>
  <si>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</si>
  <si>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</si>
  <si>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</si>
  <si>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</si>
  <si>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</si>
  <si>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</si>
  <si>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</si>
  <si>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</si>
  <si>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</si>
  <si>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</si>
  <si>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</si>
  <si>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</si>
  <si>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</si>
  <si>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</si>
  <si>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</si>
  <si>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</si>
  <si>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</si>
  <si>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</si>
  <si>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</si>
  <si>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</si>
  <si>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</si>
  <si>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</si>
  <si>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</si>
  <si>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</si>
  <si>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</si>
  <si>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</si>
  <si>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</si>
  <si>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</si>
  <si>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</si>
  <si>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</si>
  <si>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</si>
  <si>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</si>
  <si>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</si>
  <si>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</si>
  <si>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</si>
  <si>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</si>
  <si>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</si>
  <si>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</si>
  <si>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</si>
  <si>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</si>
  <si>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</si>
  <si>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</si>
  <si>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</si>
  <si>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</si>
  <si>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</si>
  <si>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</si>
  <si>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</si>
  <si>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</si>
  <si>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</si>
  <si>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</si>
  <si>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</si>
  <si>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</si>
  <si>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</si>
  <si>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</si>
  <si>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</si>
  <si>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</si>
  <si>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</si>
  <si>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</si>
  <si>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</si>
  <si>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</si>
  <si>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</si>
  <si>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</si>
  <si>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</si>
  <si>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</si>
  <si>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</si>
  <si>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</si>
  <si>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</si>
  <si>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</si>
  <si>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</si>
  <si>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</si>
  <si>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</si>
  <si>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</si>
  <si>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</si>
  <si>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</si>
  <si>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</si>
  <si>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</si>
  <si>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</si>
  <si>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</si>
  <si>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</si>
  <si>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</si>
  <si>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</si>
  <si>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</si>
  <si>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</si>
  <si>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</si>
  <si>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</si>
  <si>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</si>
  <si>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</si>
  <si>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</si>
  <si>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</si>
  <si>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</si>
  <si>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</si>
  <si>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</si>
  <si>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</si>
  <si>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</si>
  <si>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</si>
  <si>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</si>
  <si>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</si>
  <si>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</si>
  <si>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</si>
  <si>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</si>
  <si>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</si>
  <si>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</si>
  <si>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</si>
  <si>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</si>
  <si>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</si>
  <si>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</si>
  <si>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</si>
  <si>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</si>
  <si>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</si>
  <si>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</si>
  <si>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</si>
  <si>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</si>
  <si>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</si>
  <si>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</si>
  <si>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</si>
  <si>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</si>
  <si>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</si>
  <si>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</si>
  <si>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</si>
  <si>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</si>
  <si>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</si>
  <si>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</si>
  <si>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</si>
  <si>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</si>
  <si>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</si>
  <si>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</si>
  <si>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</si>
  <si>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</si>
  <si>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</si>
  <si>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</si>
  <si>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</si>
  <si>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</si>
  <si>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</si>
  <si>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</si>
  <si>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</si>
  <si>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</si>
  <si>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</si>
  <si>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</si>
  <si>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</si>
  <si>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</si>
  <si>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</si>
  <si>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</si>
  <si>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</si>
  <si>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</si>
  <si>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</si>
  <si>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</si>
  <si>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</si>
  <si>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</si>
  <si>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</si>
  <si>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</si>
  <si>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</si>
  <si>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</si>
  <si>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</si>
  <si>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</si>
  <si>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</si>
  <si>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</si>
  <si>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</si>
  <si>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</si>
  <si>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</si>
  <si>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</si>
  <si>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</si>
  <si>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</si>
  <si>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</si>
  <si>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</si>
  <si>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</si>
  <si>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</si>
  <si>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</si>
  <si>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</si>
  <si>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</si>
  <si>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</si>
  <si>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</si>
  <si>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</si>
  <si>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</si>
  <si>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</si>
  <si>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</si>
  <si>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</si>
  <si>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</si>
  <si>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</si>
  <si>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</si>
  <si>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</si>
  <si>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</si>
  <si>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</si>
  <si>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</si>
  <si>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</si>
  <si>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</si>
  <si>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</si>
  <si>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</si>
  <si>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</si>
  <si>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</si>
  <si>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</si>
  <si>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</si>
  <si>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</si>
  <si>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</si>
  <si>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</si>
  <si>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</si>
  <si>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</si>
  <si>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</si>
  <si>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</si>
  <si>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</si>
  <si>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</si>
  <si>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</si>
  <si>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</si>
  <si>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</si>
  <si>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</si>
  <si>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</si>
  <si>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</si>
  <si>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</si>
  <si>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</si>
  <si>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</si>
  <si>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</si>
  <si>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</si>
  <si>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</si>
  <si>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</si>
  <si>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</si>
  <si>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</si>
  <si>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</si>
  <si>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</si>
  <si>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</si>
  <si>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</si>
  <si>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</si>
  <si>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</si>
  <si>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</si>
  <si>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</si>
  <si>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</si>
  <si>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</si>
  <si>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</si>
  <si>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</si>
  <si>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</si>
  <si>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</si>
  <si>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</si>
  <si>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</si>
  <si>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</si>
  <si>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</si>
  <si>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</si>
  <si>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</si>
  <si>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</si>
  <si>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</si>
  <si>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</si>
  <si>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</si>
  <si>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</si>
  <si>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</si>
  <si>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</si>
  <si>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</si>
  <si>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</si>
  <si>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</si>
  <si>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</si>
  <si>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</si>
  <si>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</si>
  <si>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</si>
  <si>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</si>
  <si>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</si>
  <si>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</si>
  <si>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</si>
  <si>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</si>
  <si>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</si>
  <si>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</si>
  <si>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</si>
  <si>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</si>
  <si>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</si>
  <si>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</si>
  <si>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</si>
  <si>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</si>
  <si>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</si>
  <si>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</si>
  <si>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</si>
  <si>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</si>
  <si>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</si>
  <si>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</si>
  <si>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</si>
  <si>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</si>
  <si>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</si>
  <si>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</si>
  <si>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</si>
  <si>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</si>
  <si>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</si>
  <si>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</si>
  <si>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</si>
  <si>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</si>
  <si>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</si>
  <si>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</si>
  <si>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</si>
  <si>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</si>
  <si>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</si>
  <si>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</si>
  <si>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</si>
  <si>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</si>
  <si>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</si>
  <si>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</si>
  <si>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</si>
  <si>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</si>
  <si>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</si>
  <si>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</si>
  <si>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</si>
  <si>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</si>
  <si>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</si>
  <si>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</si>
  <si>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</si>
  <si>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</si>
  <si>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</si>
  <si>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</si>
  <si>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</si>
  <si>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</si>
  <si>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</si>
  <si>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</si>
  <si>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</si>
  <si>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</si>
  <si>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</si>
  <si>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</si>
  <si>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</si>
  <si>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</si>
  <si>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</si>
  <si>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</si>
  <si>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</si>
  <si>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</si>
  <si>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</si>
  <si>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</si>
  <si>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</si>
  <si>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</si>
  <si>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</si>
  <si>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</si>
  <si>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</si>
  <si>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</si>
  <si>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</si>
  <si>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</si>
  <si>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</si>
  <si>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</si>
  <si>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</si>
  <si>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</si>
  <si>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</si>
  <si>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</si>
  <si>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</si>
  <si>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</si>
  <si>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</si>
  <si>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</si>
  <si>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</si>
  <si>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</si>
  <si>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</si>
  <si>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</si>
  <si>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</si>
  <si>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</si>
  <si>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</si>
  <si>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</si>
  <si>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</si>
  <si>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</si>
  <si>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</si>
  <si>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</si>
  <si>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</si>
  <si>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</si>
  <si>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</si>
  <si>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</si>
  <si>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</si>
  <si>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</si>
  <si>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</si>
  <si>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</si>
  <si>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</si>
  <si>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</si>
  <si>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</si>
  <si>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</si>
  <si>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</si>
  <si>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</si>
  <si>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</si>
  <si>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</si>
  <si>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</si>
  <si>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</si>
  <si>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</si>
  <si>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</si>
  <si>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</si>
  <si>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</si>
  <si>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</si>
  <si>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</si>
  <si>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</si>
  <si>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</si>
  <si>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</si>
  <si>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</si>
  <si>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</si>
  <si>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</si>
  <si>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</si>
  <si>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</si>
  <si>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</si>
  <si>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</si>
  <si>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</si>
  <si>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</si>
  <si>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</si>
  <si>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</si>
  <si>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</si>
  <si>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</si>
  <si>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</si>
  <si>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</si>
  <si>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</si>
  <si>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</si>
  <si>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</si>
  <si>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</si>
  <si>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</si>
  <si>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</si>
  <si>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</si>
  <si>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</si>
  <si>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</si>
  <si>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</si>
  <si>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</si>
  <si>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</si>
  <si>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</si>
  <si>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</si>
  <si>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</si>
  <si>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</si>
  <si>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</si>
  <si>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</si>
  <si>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</si>
  <si>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</si>
  <si>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</si>
  <si>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</si>
  <si>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</si>
  <si>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</si>
  <si>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</si>
  <si>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</si>
  <si>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</si>
  <si>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</si>
  <si>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</si>
  <si>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</si>
  <si>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</si>
  <si>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</si>
  <si>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</si>
  <si>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</si>
  <si>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</si>
  <si>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</si>
  <si>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</si>
  <si>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</si>
  <si>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</si>
  <si>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</si>
  <si>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</si>
  <si>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</si>
  <si>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</si>
  <si>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</si>
  <si>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</si>
  <si>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</si>
  <si>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</si>
  <si>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</si>
  <si>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</si>
  <si>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</si>
  <si>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</si>
  <si>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</si>
  <si>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</si>
  <si>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</si>
  <si>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</si>
  <si>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</si>
  <si>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</si>
  <si>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</si>
  <si>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</si>
  <si>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</si>
  <si>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</si>
  <si>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</si>
  <si>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</si>
  <si>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</si>
  <si>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</si>
  <si>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</si>
  <si>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</si>
  <si>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</si>
  <si>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</si>
  <si>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</si>
  <si>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</si>
  <si>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</si>
  <si>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</si>
  <si>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</si>
  <si>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</si>
  <si>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</si>
  <si>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</si>
  <si>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</si>
  <si>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</si>
  <si>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</si>
  <si>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</si>
  <si>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</si>
  <si>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</si>
  <si>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</si>
  <si>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</si>
  <si>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</si>
  <si>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</si>
  <si>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</si>
  <si>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</si>
  <si>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</si>
  <si>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</si>
  <si>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</si>
  <si>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</si>
  <si>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</si>
  <si>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</si>
  <si>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</si>
  <si>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</si>
  <si>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</si>
  <si>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</si>
  <si>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</si>
  <si>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</si>
  <si>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</si>
  <si>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</si>
  <si>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</si>
  <si>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</si>
  <si>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</si>
  <si>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</si>
  <si>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</si>
  <si>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</si>
  <si>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</si>
  <si>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</si>
  <si>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</si>
  <si>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</si>
  <si>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</si>
  <si>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</si>
  <si>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</si>
  <si>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</si>
  <si>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</si>
  <si>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</si>
  <si>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</si>
  <si>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</si>
  <si>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</si>
  <si>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</si>
  <si>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</si>
  <si>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</si>
  <si>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</si>
  <si>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</si>
  <si>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</si>
  <si>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</si>
  <si>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</si>
  <si>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</si>
  <si>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</si>
  <si>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</si>
  <si>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</si>
  <si>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</si>
  <si>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</si>
  <si>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</si>
  <si>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</si>
  <si>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</si>
  <si>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</si>
  <si>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</si>
  <si>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</si>
  <si>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</si>
  <si>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</si>
  <si>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</si>
  <si>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</si>
  <si>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</si>
  <si>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</si>
  <si>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</si>
  <si>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</si>
  <si>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</si>
  <si>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</si>
  <si>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</si>
  <si>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</si>
  <si>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</si>
  <si>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</si>
  <si>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</si>
  <si>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</si>
  <si>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</si>
  <si>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</si>
  <si>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</si>
  <si>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</si>
  <si>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</si>
  <si>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</si>
  <si>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</si>
  <si>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</si>
  <si>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</si>
  <si>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</si>
  <si>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</si>
  <si>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</si>
  <si>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</si>
  <si>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</si>
  <si>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</si>
  <si>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</si>
  <si>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</si>
  <si>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</si>
  <si>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</si>
  <si>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</si>
  <si>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</si>
  <si>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</si>
  <si>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</si>
  <si>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</si>
  <si>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</si>
  <si>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</si>
  <si>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</si>
  <si>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</si>
  <si>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</si>
  <si>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</si>
  <si>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</si>
  <si>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</si>
  <si>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</si>
  <si>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</si>
  <si>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</si>
  <si>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</si>
  <si>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</si>
  <si>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</si>
  <si>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</si>
  <si>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</si>
  <si>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</si>
  <si>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</si>
  <si>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</si>
  <si>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</si>
  <si>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</si>
  <si>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</si>
  <si>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</si>
  <si>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</si>
  <si>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</si>
  <si>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</si>
  <si>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</si>
  <si>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</si>
  <si>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</si>
  <si>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</si>
  <si>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</si>
  <si>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</si>
  <si>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</si>
  <si>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</si>
  <si>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</si>
  <si>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</si>
  <si>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</si>
  <si>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</si>
  <si>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</si>
  <si>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</si>
  <si>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</si>
  <si>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</si>
  <si>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</si>
  <si>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</si>
  <si>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</si>
  <si>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</si>
  <si>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</si>
  <si>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</si>
  <si>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</si>
  <si>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</si>
  <si>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</si>
  <si>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</si>
  <si>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</si>
  <si>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</si>
  <si>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</si>
  <si>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</si>
  <si>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</si>
  <si>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</si>
  <si>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</si>
  <si>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</si>
  <si>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</si>
  <si>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</si>
  <si>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</si>
  <si>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</si>
  <si>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</si>
  <si>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</si>
  <si>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</si>
  <si>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</si>
  <si>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</si>
  <si>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</si>
  <si>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</si>
  <si>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</si>
  <si>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</si>
  <si>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</si>
  <si>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</si>
  <si>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</si>
  <si>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</si>
  <si>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</si>
  <si>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</si>
  <si>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</si>
  <si>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</si>
  <si>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</si>
  <si>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</si>
  <si>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</si>
  <si>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</si>
  <si>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</si>
  <si>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</si>
  <si>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</si>
  <si>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</si>
  <si>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</si>
  <si>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</si>
  <si>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</si>
  <si>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</si>
  <si>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</si>
  <si>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</si>
  <si>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</si>
  <si>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</si>
  <si>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</si>
  <si>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</si>
  <si>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</si>
  <si>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</si>
  <si>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</si>
  <si>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</si>
  <si>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</si>
  <si>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</si>
  <si>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</si>
  <si>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</si>
  <si>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</si>
  <si>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</si>
  <si>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</si>
  <si>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</si>
  <si>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</si>
  <si>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</si>
  <si>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</si>
  <si>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</si>
  <si>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</si>
  <si>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</si>
  <si>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</si>
  <si>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</si>
  <si>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</si>
  <si>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</si>
  <si>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</si>
  <si>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</si>
  <si>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</si>
  <si>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</si>
  <si>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</si>
  <si>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</si>
  <si>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</si>
  <si>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</si>
  <si>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</si>
  <si>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</si>
  <si>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</si>
  <si>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</si>
  <si>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</si>
  <si>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</si>
  <si>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</si>
  <si>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</si>
  <si>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</si>
  <si>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</si>
  <si>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</si>
  <si>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</si>
  <si>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</si>
  <si>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</si>
  <si>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</si>
  <si>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</si>
  <si>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</si>
  <si>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</si>
  <si>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</si>
  <si>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</si>
  <si>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</si>
  <si>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</si>
  <si>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</si>
  <si>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</si>
  <si>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</si>
  <si>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</si>
  <si>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</si>
  <si>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</si>
  <si>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</si>
  <si>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</si>
  <si>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</si>
  <si>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</si>
  <si>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</si>
  <si>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</si>
  <si>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</si>
  <si>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</si>
  <si>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</si>
  <si>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</si>
  <si>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</si>
  <si>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</si>
  <si>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</si>
  <si>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</si>
  <si>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</si>
  <si>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</si>
  <si>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</si>
  <si>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</si>
  <si>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</si>
  <si>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</si>
  <si>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</si>
  <si>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</si>
  <si>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</si>
  <si>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</si>
  <si>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</si>
  <si>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</si>
  <si>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</si>
  <si>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</si>
  <si>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</si>
  <si>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</si>
  <si>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</si>
  <si>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</si>
  <si>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</si>
  <si>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</si>
  <si>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</si>
  <si>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</si>
  <si>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</si>
  <si>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</si>
  <si>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</si>
  <si>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</si>
  <si>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</si>
  <si>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</si>
  <si>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</si>
  <si>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</si>
  <si>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</si>
  <si>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</si>
  <si>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</si>
  <si>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</si>
  <si>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</si>
  <si>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</si>
  <si>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</si>
  <si>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</si>
  <si>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</si>
  <si>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</si>
  <si>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</si>
  <si>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</si>
  <si>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</si>
  <si>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</si>
  <si>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</si>
  <si>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</si>
  <si>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</si>
  <si>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</si>
  <si>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</si>
  <si>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</si>
  <si>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</si>
  <si>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</si>
  <si>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</si>
  <si>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</si>
  <si>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</si>
  <si>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</si>
  <si>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</si>
  <si>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</si>
  <si>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</si>
  <si>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</si>
  <si>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</si>
  <si>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</si>
  <si>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</si>
  <si>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</si>
  <si>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</si>
  <si>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</si>
  <si>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</si>
  <si>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</si>
  <si>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</si>
  <si>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</si>
  <si>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</si>
  <si>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</si>
  <si>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</si>
  <si>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</si>
  <si>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</si>
  <si>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</si>
  <si>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</si>
  <si>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</si>
  <si>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</si>
  <si>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</si>
  <si>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</si>
  <si>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</si>
  <si>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</si>
  <si>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</si>
  <si>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</si>
  <si>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</si>
  <si>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</si>
  <si>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</si>
  <si>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</si>
  <si>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</si>
  <si>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</si>
  <si>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</si>
  <si>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</si>
  <si>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</si>
  <si>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</si>
  <si>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</si>
  <si>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</si>
  <si>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</si>
  <si>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</si>
  <si>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</si>
  <si>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</si>
  <si>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</si>
  <si>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</si>
  <si>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</si>
  <si>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</si>
  <si>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</si>
  <si>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</si>
  <si>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</si>
  <si>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</si>
  <si>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</si>
  <si>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</si>
  <si>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</si>
  <si>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</si>
  <si>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</si>
  <si>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</si>
  <si>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</si>
  <si>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</si>
  <si>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</si>
  <si>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</si>
  <si>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</si>
  <si>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</si>
  <si>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</si>
  <si>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</si>
  <si>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</si>
  <si>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</si>
  <si>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</si>
  <si>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</si>
  <si>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</si>
  <si>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</si>
  <si>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</si>
  <si>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</si>
  <si>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</si>
  <si>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</si>
  <si>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</si>
  <si>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</si>
  <si>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</si>
  <si>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</si>
  <si>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</si>
  <si>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</si>
  <si>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</si>
  <si>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</si>
  <si>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</si>
  <si>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</si>
  <si>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</si>
  <si>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</si>
  <si>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</si>
  <si>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</si>
  <si>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</si>
  <si>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</si>
  <si>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</si>
  <si>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</si>
  <si>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</si>
  <si>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</si>
  <si>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</si>
  <si>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</si>
  <si>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</si>
  <si>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</si>
  <si>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</si>
  <si>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</si>
  <si>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</si>
  <si>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</si>
  <si>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</si>
  <si>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</si>
  <si>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</si>
  <si>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</si>
  <si>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</si>
  <si>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</si>
  <si>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</si>
  <si>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</si>
  <si>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</si>
  <si>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</si>
  <si>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</si>
  <si>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</si>
  <si>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</si>
  <si>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</si>
  <si>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</si>
  <si>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</si>
  <si>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</si>
  <si>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</si>
  <si>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</si>
  <si>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</si>
  <si>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</si>
  <si>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</si>
  <si>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</si>
  <si>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</si>
  <si>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</si>
  <si>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</si>
  <si>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</si>
  <si>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</si>
  <si>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</si>
  <si>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</si>
  <si>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</si>
  <si>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</si>
  <si>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</si>
  <si>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</si>
  <si>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</si>
  <si>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</si>
  <si>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</si>
  <si>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</si>
  <si>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</si>
  <si>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</si>
  <si>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</si>
  <si>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</si>
  <si>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</si>
  <si>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</si>
  <si>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</si>
  <si>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</si>
  <si>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</si>
  <si>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</si>
  <si>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</si>
  <si>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</si>
  <si>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</si>
  <si>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</si>
  <si>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</si>
  <si>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</si>
  <si>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</si>
  <si>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</si>
  <si>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</si>
  <si>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</si>
  <si>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</si>
  <si>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</si>
  <si>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</si>
  <si>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</si>
  <si>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</si>
  <si>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</si>
  <si>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</si>
  <si>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</si>
  <si>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</si>
  <si>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</si>
  <si>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</si>
  <si>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</si>
  <si>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</si>
  <si>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</si>
  <si>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</si>
  <si>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</si>
  <si>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</si>
  <si>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</si>
  <si>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</si>
  <si>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</si>
  <si>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</si>
  <si>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</si>
  <si>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</si>
  <si>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</si>
  <si>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</si>
  <si>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</si>
  <si>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</si>
  <si>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</si>
  <si>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</si>
  <si>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</si>
  <si>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</si>
  <si>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</si>
  <si>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</si>
  <si>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</si>
  <si>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</si>
  <si>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</si>
  <si>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</si>
  <si>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</si>
  <si>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</si>
  <si>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</si>
  <si>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</si>
  <si>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</si>
  <si>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</si>
  <si>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</si>
  <si>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</si>
  <si>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</si>
  <si>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</si>
  <si>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</si>
  <si>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</si>
  <si>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</si>
  <si>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</si>
  <si>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</si>
  <si>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</si>
  <si>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</si>
  <si>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</si>
  <si>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</si>
  <si>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</si>
  <si>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</si>
  <si>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</si>
  <si>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</si>
  <si>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</si>
  <si>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</si>
  <si>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</si>
  <si>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</si>
  <si>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</si>
  <si>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</si>
  <si>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</si>
  <si>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</si>
  <si>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</si>
  <si>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</si>
  <si>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</si>
  <si>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</si>
  <si>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</si>
  <si>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</si>
  <si>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</si>
  <si>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</si>
  <si>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</si>
  <si>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</si>
  <si>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</si>
  <si>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</si>
  <si>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</si>
  <si>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</si>
  <si>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</si>
  <si>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</si>
  <si>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</si>
  <si>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</si>
  <si>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</si>
  <si>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</si>
  <si>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</si>
  <si>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</si>
  <si>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</si>
  <si>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</si>
  <si>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</si>
  <si>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</si>
  <si>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</si>
  <si>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</si>
  <si>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</si>
  <si>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</si>
  <si>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</si>
  <si>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</si>
  <si>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</si>
  <si>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</si>
  <si>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</si>
  <si>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</si>
  <si>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</si>
  <si>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</si>
  <si>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</si>
  <si>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</si>
  <si>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</si>
  <si>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</si>
  <si>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</si>
  <si>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</si>
  <si>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</si>
  <si>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</si>
  <si>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</si>
  <si>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</si>
  <si>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</si>
  <si>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</si>
  <si>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</si>
  <si>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</si>
  <si>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</si>
  <si>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</si>
  <si>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</si>
  <si>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</si>
  <si>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</si>
  <si>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</si>
  <si>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</si>
  <si>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</si>
  <si>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</si>
  <si>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</si>
  <si>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</si>
  <si>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</si>
  <si>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</si>
  <si>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</si>
  <si>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</si>
  <si>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</si>
  <si>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</si>
  <si>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</si>
  <si>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</si>
  <si>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</si>
  <si>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</si>
  <si>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</si>
  <si>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</si>
  <si>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</si>
  <si>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</si>
  <si>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</si>
  <si>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</si>
  <si>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</si>
  <si>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</si>
  <si>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</si>
  <si>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</si>
  <si>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</si>
  <si>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</si>
  <si>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</si>
  <si>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</si>
  <si>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</si>
  <si>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</si>
  <si>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</si>
  <si>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</si>
  <si>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</si>
  <si>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</si>
  <si>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</si>
  <si>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</si>
  <si>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</si>
  <si>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</si>
  <si>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</si>
  <si>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</si>
  <si>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</si>
  <si>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</si>
  <si>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</si>
  <si>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</si>
  <si>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</si>
  <si>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</si>
  <si>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</si>
  <si>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</si>
  <si>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</si>
  <si>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</si>
  <si>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</si>
  <si>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</si>
  <si>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</si>
  <si>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</si>
  <si>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</si>
  <si>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</si>
  <si>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</si>
  <si>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</si>
  <si>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</si>
  <si>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</si>
  <si>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</si>
  <si>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</si>
  <si>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</si>
  <si>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</si>
  <si>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</si>
  <si>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</si>
  <si>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</si>
  <si>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</si>
  <si>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</si>
  <si>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</si>
  <si>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</si>
  <si>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</si>
  <si>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</si>
  <si>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</si>
  <si>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</si>
  <si>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</si>
  <si>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</si>
  <si>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</si>
  <si>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</si>
  <si>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</si>
  <si>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</si>
  <si>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</si>
  <si>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</si>
  <si>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</si>
  <si>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</si>
  <si>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</si>
  <si>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</si>
  <si>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</si>
  <si>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</si>
  <si>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</si>
  <si>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</si>
  <si>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</si>
  <si>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</si>
  <si>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</si>
  <si>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</si>
  <si>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</si>
  <si>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</si>
  <si>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</si>
  <si>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</si>
  <si>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</si>
  <si>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</si>
  <si>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</si>
  <si>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</si>
  <si>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</si>
  <si>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</si>
  <si>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</si>
  <si>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</si>
  <si>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</si>
  <si>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</si>
  <si>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</si>
  <si>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</si>
  <si>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</si>
  <si>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</si>
  <si>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</si>
  <si>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</si>
  <si>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</si>
  <si>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</si>
  <si>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</si>
  <si>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</si>
  <si>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</si>
  <si>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</si>
  <si>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</si>
  <si>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</si>
  <si>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</si>
  <si>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</si>
  <si>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</si>
  <si>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</si>
  <si>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</si>
  <si>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</si>
  <si>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</si>
  <si>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</si>
  <si>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</si>
  <si>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</si>
  <si>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</si>
  <si>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</si>
  <si>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</si>
  <si>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</si>
  <si>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</si>
  <si>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</si>
  <si>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</si>
  <si>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</si>
  <si>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</si>
  <si>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</si>
  <si>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</si>
  <si>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</si>
  <si>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</si>
  <si>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</si>
  <si>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</si>
  <si>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</si>
  <si>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</si>
  <si>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</si>
  <si>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</si>
  <si>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</si>
  <si>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</si>
  <si>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</si>
  <si>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</si>
  <si>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</si>
  <si>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</si>
  <si>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</si>
  <si>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</si>
  <si>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</si>
  <si>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</si>
  <si>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</si>
  <si>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</si>
  <si>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</si>
  <si>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</si>
  <si>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</si>
  <si>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</si>
  <si>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</si>
  <si>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</si>
  <si>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</si>
  <si>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</si>
  <si>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</si>
  <si>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</si>
  <si>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</si>
  <si>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</si>
  <si>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</si>
  <si>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</si>
  <si>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</si>
  <si>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</si>
  <si>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</si>
  <si>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</si>
  <si>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</si>
  <si>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</si>
  <si>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</si>
  <si>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</si>
  <si>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</si>
  <si>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</si>
  <si>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</si>
  <si>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</si>
  <si>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</si>
  <si>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</si>
  <si>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</si>
  <si>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</si>
  <si>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</si>
  <si>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</si>
  <si>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</si>
  <si>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</si>
  <si>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</si>
  <si>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</si>
  <si>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</si>
  <si>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</si>
  <si>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</si>
  <si>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</si>
  <si>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</si>
  <si>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</si>
  <si>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</si>
  <si>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</si>
  <si>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</si>
  <si>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</si>
  <si>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</si>
  <si>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</si>
  <si>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</si>
  <si>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</si>
  <si>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</si>
  <si>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</si>
  <si>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</si>
  <si>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</si>
  <si>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</si>
  <si>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</si>
  <si>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</si>
  <si>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</si>
  <si>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</si>
  <si>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</si>
  <si>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</si>
  <si>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</si>
  <si>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</si>
  <si>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</si>
  <si>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</si>
  <si>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</si>
  <si>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</si>
  <si>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</si>
  <si>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</si>
  <si>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</si>
  <si>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</si>
  <si>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</si>
  <si>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</si>
  <si>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</si>
  <si>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</si>
  <si>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</si>
  <si>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</si>
  <si>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</si>
  <si>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</si>
  <si>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</si>
  <si>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</si>
  <si>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</si>
  <si>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</si>
  <si>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</si>
  <si>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</si>
  <si>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</si>
  <si>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</si>
  <si>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</si>
  <si>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</si>
  <si>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</si>
  <si>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</si>
  <si>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</si>
  <si>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</si>
  <si>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</si>
  <si>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</si>
  <si>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</si>
  <si>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</si>
  <si>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</si>
  <si>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</si>
  <si>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</si>
  <si>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</si>
  <si>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</si>
  <si>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</si>
  <si>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</si>
  <si>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</si>
  <si>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</si>
  <si>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</si>
  <si>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</si>
  <si>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</si>
  <si>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</si>
  <si>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</si>
  <si>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</si>
  <si>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</si>
  <si>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</si>
  <si>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</si>
  <si>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</si>
  <si>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</si>
  <si>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</si>
  <si>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</si>
  <si>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</si>
  <si>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</si>
  <si>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</si>
  <si>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</si>
  <si>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</si>
  <si>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</si>
  <si>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</si>
  <si>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</si>
  <si>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</si>
  <si>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</si>
  <si>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</si>
  <si>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</si>
  <si>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</si>
  <si>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</si>
  <si>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</si>
  <si>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</si>
  <si>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</si>
  <si>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</si>
  <si>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</si>
  <si>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</si>
  <si>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</si>
  <si>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</si>
  <si>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</si>
  <si>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</si>
  <si>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</si>
  <si>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</si>
  <si>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</si>
  <si>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</si>
  <si>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</si>
  <si>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</si>
  <si>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</si>
  <si>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</si>
  <si>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</si>
  <si>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</si>
  <si>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</si>
  <si>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</si>
  <si>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</si>
  <si>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</si>
  <si>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</si>
  <si>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</si>
  <si>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</si>
  <si>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</si>
  <si>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</si>
  <si>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</si>
  <si>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</si>
  <si>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</si>
  <si>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</si>
  <si>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</si>
  <si>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</si>
  <si>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</si>
  <si>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10 mins</t>
  </si>
  <si>
    <t>PCM-20251006-00000818</t>
  </si>
  <si>
    <t>ETA 60 mins</t>
  </si>
  <si>
    <t>PCM-20251006-00000874</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</si>
  <si>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</si>
  <si>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</si>
  <si>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</si>
  <si>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</si>
  <si>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</si>
  <si>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</si>
  <si>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</si>
  <si>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</si>
  <si>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</si>
  <si>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</si>
  <si>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</si>
  <si>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</si>
  <si>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</si>
  <si>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</si>
  <si>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</si>
  <si>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</si>
  <si>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</si>
  <si>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</si>
  <si>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</si>
  <si>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</si>
  <si>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</si>
  <si>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</si>
  <si>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</si>
  <si>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</si>
  <si>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</si>
  <si>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</si>
  <si>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</si>
  <si>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</si>
  <si>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</si>
  <si>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</si>
  <si>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</si>
  <si>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</si>
  <si>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</si>
  <si>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</si>
  <si>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</si>
  <si>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</si>
  <si>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</si>
  <si>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</si>
  <si>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</si>
  <si>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</si>
  <si>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</si>
  <si>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</si>
  <si>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</si>
  <si>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</si>
  <si>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</si>
  <si>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</si>
  <si>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</si>
  <si>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</si>
  <si>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</si>
  <si>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</si>
  <si>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</si>
  <si>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</si>
  <si>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</si>
  <si>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</si>
  <si>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</si>
  <si>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</si>
  <si>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</si>
  <si>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</si>
  <si>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</si>
  <si>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</si>
  <si>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</si>
  <si>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</si>
  <si>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</si>
  <si>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</si>
  <si>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</si>
  <si>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</si>
  <si>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</si>
  <si>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</si>
  <si>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</si>
  <si>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</si>
  <si>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</si>
  <si>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</si>
  <si>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</si>
  <si>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</si>
  <si>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</si>
  <si>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</si>
  <si>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</si>
  <si>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</si>
  <si>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</si>
  <si>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</si>
  <si>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</si>
  <si>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</si>
  <si>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</si>
  <si>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</si>
  <si>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</si>
  <si>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PCM-20251006-00000622</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</si>
  <si>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</si>
  <si>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</si>
  <si>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</si>
  <si>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</si>
  <si>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</si>
  <si>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</si>
  <si>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</si>
  <si>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PCM-20251006-00000921 </t>
  </si>
  <si>
    <t>50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</si>
  <si>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</si>
  <si>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</si>
  <si>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</si>
  <si>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</si>
  <si>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</si>
  <si>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</si>
  <si>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</si>
  <si>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</si>
  <si>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</si>
  <si>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</si>
  <si>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PG connected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</si>
</sst>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6" fontId="21"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3" totalsRowShown="0" headerRowDxfId="157" dataDxfId="156" headerRowBorderDxfId="154" tableBorderDxfId="155" totalsRowBorderDxfId="153">
  <autoFilter ref="A1:CJ2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6" totalsRowShown="0" headerRowDxfId="48" dataDxfId="47" headerRowBorderDxfId="45" tableBorderDxfId="46" totalsRowBorderDxfId="44">
  <autoFilter ref="A1:L4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273.51724560184812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5.8970138888980728E-2</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5.8437731480807997E-2</v>
      </c>
      <c r="H4" s="66">
        <v>45936.394733796296</v>
      </c>
      <c r="I4" s="73" t="str">
        <f>IFERROR(VLOOKUP(D4,DB!A:F,6,0),"")</f>
        <v>SCECO</v>
      </c>
      <c r="J4" s="73" t="str">
        <f>IFERROR(VLOOKUP(D4,DB!A:G,7,0),"")</f>
        <v>Vandalized</v>
      </c>
      <c r="K4" s="69" t="s">
        <v>38969</v>
      </c>
      <c r="L4" s="70" t="str">
        <f>IFERROR(VLOOKUP(D4,DB!A:I,9,0),"")</f>
        <v>Latis</v>
      </c>
    </row>
    <row r="5" spans="1:12" ht="15" customHeight="1">
      <c r="A5" s="63" t="s">
        <v>38970</v>
      </c>
      <c r="B5" s="73" t="str">
        <f>IFERROR(VLOOKUP(D5,DB!A:K,11,0),"")</f>
        <v>R1</v>
      </c>
      <c r="C5" s="64">
        <v>1</v>
      </c>
      <c r="D5" s="64" t="s">
        <v>8258</v>
      </c>
      <c r="E5" s="167" t="s">
        <v>38964</v>
      </c>
      <c r="F5" s="66">
        <v>45936.427499999998</v>
      </c>
      <c r="G5" s="67">
        <f ca="1">IFERROR(NOW()-F5,"")</f>
        <v>3.8171527776285075E-2</v>
      </c>
      <c r="H5" s="66">
        <v>45936.421249999999</v>
      </c>
      <c r="I5" s="73" t="str">
        <f>IFERROR(VLOOKUP(D5,DB!A:F,6,0),"")</f>
        <v>SCECO</v>
      </c>
      <c r="J5" s="73" t="str">
        <f>IFERROR(VLOOKUP(D5,DB!A:G,7,0),"")</f>
        <v>Dead</v>
      </c>
      <c r="K5" s="69" t="s">
        <v>38971</v>
      </c>
      <c r="L5" s="70" t="str">
        <f>IFERROR(VLOOKUP(D5,DB!A:I,9,0),"")</f>
        <v>Latis</v>
      </c>
    </row>
    <row r="6" spans="1:12" ht="15" customHeight="1">
      <c r="A6" s="63"/>
      <c r="B6" s="73" t="str">
        <f>IFERROR(VLOOKUP(D6,DB!A:K,11,0),"")</f>
        <v/>
      </c>
      <c r="C6" s="64"/>
      <c r="D6" s="64"/>
      <c r="E6" s="65"/>
      <c r="F6" s="66"/>
      <c r="G6" s="67">
        <f ca="1">IFERROR(NOW()-F6,"")</f>
        <v>45936.465671527774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45936.465671527774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45936.465671527774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45936.465671527774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45936.465671527774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45936.465671527774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45936.465671527774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45936.465671527774</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45936.465671527774</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45936.465671527774</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45936.465671527774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45936.465671527774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45936.465671527774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45936.465671527774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45936.465671527774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45936.465671527774</v>
      </c>
      <c r="H21" s="68"/>
      <c r="I21" s="73" t="str">
        <f>IFERROR(VLOOKUP(D21,DB!A:F,6,0),"")</f>
        <v/>
      </c>
      <c r="J21" s="73" t="str">
        <f>IFERROR(VLOOKUP(D21,DB!A:G,7,0),"")</f>
        <v/>
      </c>
      <c r="K21" s="69"/>
      <c r="L21" s="70" t="str">
        <f>IFERROR(VLOOKUP(D21,DB!A:I,9,0),"")</f>
        <v/>
      </c>
    </row>
    <row r="22" spans="1:12" ht="15" customHeight="1">
      <c r="A22" s="160"/>
      <c r="B22" s="161" t="str">
        <f>IFERROR(VLOOKUP(D22,DB!A:K,11,0),"")</f>
        <v/>
      </c>
      <c r="C22" s="161"/>
      <c r="D22" s="161"/>
      <c r="E22" s="162"/>
      <c r="F22" s="163"/>
      <c r="G22" s="164">
        <f ca="1">IFERROR(NOW()-F22,"")</f>
        <v>45936.465671296297</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45936.465671296297</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45936.465671296297</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45936.465671296297</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45936.465671296297</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45936.465671296297</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45936.465671296297</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45936.465671296297</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45936.465671296297</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45936.465671296297</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45936.465671296297</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45936.465671296297</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45936.465671296297</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45936.465671296297</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45936.465671296297</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45936.465671296297</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45936.465671296297</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45936.465671296297</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45936.465671296297</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45936.465671296297</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45936.465671296297</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45936.465671296297</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45936.465671296297</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45936.465671296297</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45936.465671296297</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45936.465671296297</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45936.465671296297</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45936.465671296297</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45936.465671296297</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45936.465671296297</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45936.465671296297</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45936.465671296297</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45936.465671296297</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45936.465671296297</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45936.465671296297</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45936.465671296297</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45936.465671296297</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45936.465671296297</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45936.465671296297</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45936.465671296297</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45936.465671296297</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45936.465671296297</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45936.465671296297</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45936.465671296297</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45936.465671296297</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45936.465671296297</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45936.465671296297</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45936.465671296297</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45936.465671296297</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45936.465671296297</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45936.465671296297</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45936.465671296297</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45936.465671296297</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45936.465671296297</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45936.465671296297</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45936.465671296297</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45936.465671296297</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45936.465671296297</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45936.465671296297</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45936.465671296297</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45936.465671296297</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45936.465671296297</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45936.465671296297</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45936.465671296297</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45936.465671296297</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45936.465671296297</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45936.465671296297</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45936.465671296297</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45936.465671296297</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45936.465671296297</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45936.465671296297</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45936.465671296297</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45936.465671296297</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45936.465671296297</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45936.465671296297</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45936.465671296297</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45936.465671296297</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45936.465671296297</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45936.465671296297</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45936.465671296297</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45936.465671296297</v>
      </c>
      <c r="H102" s="163"/>
      <c r="I102" s="161" t="str">
        <f>IFERROR(VLOOKUP(D102,DB!A:F,6,0),"")</f>
        <v/>
      </c>
      <c r="J102" s="73" t="str">
        <f>IFERROR(VLOOKUP(D102,DB!A:G,7,0),"")</f>
        <v/>
      </c>
      <c r="K102" s="165"/>
      <c r="L102" s="166" t="str">
        <f>IFERROR(VLOOKUP(D102,DB!A:I,9,0),"")</f>
        <v/>
      </c>
    </row>
    <row r="103" spans="1:12" ht="15" customHeight="1">
      <c r="A103" s="160"/>
      <c r="B103" s="161" t="str">
        <f>IFERROR(VLOOKUP(D103,DB!A:K,11,0),"")</f>
        <v/>
      </c>
      <c r="C103" s="161"/>
      <c r="D103" s="161"/>
      <c r="E103" s="162"/>
      <c r="F103" s="163"/>
      <c r="G103" s="164">
        <f ca="1">IFERROR(NOW()-F103,"")</f>
        <v>45936.465671296297</v>
      </c>
      <c r="H103" s="163"/>
      <c r="I103" s="161" t="str">
        <f>IFERROR(VLOOKUP(D103,DB!A:F,6,0),"")</f>
        <v/>
      </c>
      <c r="J103" s="73" t="str">
        <f>IFERROR(VLOOKUP(D103,DB!A:G,7,0),"")</f>
        <v/>
      </c>
      <c r="K103" s="165"/>
      <c r="L103" s="166" t="str">
        <f>IFERROR(VLOOKUP(D103,DB!A:I,9,0),"")</f>
        <v/>
      </c>
    </row>
    <row r="104" spans="1:12" ht="15" customHeight="1">
      <c r="A104" s="160"/>
      <c r="B104" s="161" t="str">
        <f>IFERROR(VLOOKUP(D104,DB!A:K,11,0),"")</f>
        <v/>
      </c>
      <c r="C104" s="161"/>
      <c r="D104" s="161"/>
      <c r="E104" s="162"/>
      <c r="F104" s="163"/>
      <c r="G104" s="164">
        <f ca="1">IFERROR(NOW()-F104,"")</f>
        <v>45936.465671296297</v>
      </c>
      <c r="H104" s="163"/>
      <c r="I104" s="161" t="str">
        <f>IFERROR(VLOOKUP(D104,DB!A:F,6,0),"")</f>
        <v/>
      </c>
      <c r="J104" s="73" t="str">
        <f>IFERROR(VLOOKUP(D104,DB!A:G,7,0),"")</f>
        <v/>
      </c>
      <c r="K104" s="165"/>
      <c r="L104" s="166" t="str">
        <f>IFERROR(VLOOKUP(D104,DB!A:I,9,0),"")</f>
        <v/>
      </c>
    </row>
    <row r="105" spans="1:12" ht="15" customHeight="1">
      <c r="A105" s="160"/>
      <c r="B105" s="161" t="str">
        <f>IFERROR(VLOOKUP(D105,DB!A:K,11,0),"")</f>
        <v/>
      </c>
      <c r="C105" s="161"/>
      <c r="D105" s="161"/>
      <c r="E105" s="162"/>
      <c r="F105" s="163"/>
      <c r="G105" s="164">
        <f ca="1">IFERROR(NOW()-F105,"")</f>
        <v>45936.465671296297</v>
      </c>
      <c r="H105" s="163"/>
      <c r="I105" s="161" t="str">
        <f>IFERROR(VLOOKUP(D105,DB!A:F,6,0),"")</f>
        <v/>
      </c>
      <c r="J105" s="73" t="str">
        <f>IFERROR(VLOOKUP(D105,DB!A:G,7,0),"")</f>
        <v/>
      </c>
      <c r="K105" s="165"/>
      <c r="L105" s="166" t="str">
        <f>IFERROR(VLOOKUP(D105,DB!A:I,9,0),"")</f>
        <v/>
      </c>
    </row>
    <row r="106" spans="1:12" ht="15" customHeight="1">
      <c r="A106" s="160"/>
      <c r="B106" s="161" t="str">
        <f>IFERROR(VLOOKUP(D106,DB!A:K,11,0),"")</f>
        <v/>
      </c>
      <c r="C106" s="161"/>
      <c r="D106" s="161"/>
      <c r="E106" s="162"/>
      <c r="F106" s="163"/>
      <c r="G106" s="164">
        <f ca="1">IFERROR(NOW()-F106,"")</f>
        <v>45936.465671296297</v>
      </c>
      <c r="H106" s="163"/>
      <c r="I106" s="161" t="str">
        <f>IFERROR(VLOOKUP(D106,DB!A:F,6,0),"")</f>
        <v/>
      </c>
      <c r="J106" s="73" t="str">
        <f>IFERROR(VLOOKUP(D106,DB!A:G,7,0),"")</f>
        <v/>
      </c>
      <c r="K106" s="165"/>
      <c r="L106" s="166" t="str">
        <f>IFERROR(VLOOKUP(D106,DB!A:I,9,0),"")</f>
        <v/>
      </c>
    </row>
    <row r="107" spans="1:12" ht="15" customHeight="1">
      <c r="A107" s="160"/>
      <c r="B107" s="161" t="str">
        <f>IFERROR(VLOOKUP(D107,DB!A:K,11,0),"")</f>
        <v/>
      </c>
      <c r="C107" s="161"/>
      <c r="D107" s="161"/>
      <c r="E107" s="162"/>
      <c r="F107" s="163"/>
      <c r="G107" s="164">
        <f ca="1">IFERROR(NOW()-F107,"")</f>
        <v>45936.465671296297</v>
      </c>
      <c r="H107" s="163"/>
      <c r="I107" s="161" t="str">
        <f>IFERROR(VLOOKUP(D107,DB!A:F,6,0),"")</f>
        <v/>
      </c>
      <c r="J107" s="73" t="str">
        <f>IFERROR(VLOOKUP(D107,DB!A:G,7,0),"")</f>
        <v/>
      </c>
      <c r="K107" s="165"/>
      <c r="L107" s="166" t="str">
        <f>IFERROR(VLOOKUP(D107,DB!A:I,9,0),"")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3"/>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38972</v>
      </c>
      <c r="N1" s="103" t="s">
        <v>38973</v>
      </c>
      <c r="O1" s="103" t="s">
        <v>38974</v>
      </c>
      <c r="P1" s="103" t="s">
        <v>38975</v>
      </c>
      <c r="Q1" s="103" t="s">
        <v>38976</v>
      </c>
      <c r="R1" s="103" t="s">
        <v>38977</v>
      </c>
      <c r="S1" s="103" t="s">
        <v>38978</v>
      </c>
      <c r="T1" s="103" t="s">
        <v>38979</v>
      </c>
      <c r="U1" s="103" t="s">
        <v>38980</v>
      </c>
      <c r="V1" s="103" t="s">
        <v>38981</v>
      </c>
      <c r="W1" s="103" t="s">
        <v>38982</v>
      </c>
      <c r="X1" s="103" t="s">
        <v>38983</v>
      </c>
      <c r="Y1" s="103" t="s">
        <v>38984</v>
      </c>
      <c r="Z1" s="103" t="s">
        <v>38985</v>
      </c>
      <c r="AA1" s="103" t="s">
        <v>38986</v>
      </c>
      <c r="AB1" s="103" t="s">
        <v>38987</v>
      </c>
      <c r="AC1" s="103" t="s">
        <v>38988</v>
      </c>
      <c r="AD1" s="103" t="s">
        <v>38989</v>
      </c>
      <c r="AE1" s="103" t="s">
        <v>38990</v>
      </c>
      <c r="AF1" s="103" t="s">
        <v>38991</v>
      </c>
      <c r="AG1" s="103" t="s">
        <v>38992</v>
      </c>
      <c r="AH1" s="103" t="s">
        <v>38993</v>
      </c>
      <c r="AI1" s="103" t="s">
        <v>38994</v>
      </c>
      <c r="AJ1" s="103" t="s">
        <v>38995</v>
      </c>
      <c r="AK1" s="103" t="s">
        <v>38996</v>
      </c>
      <c r="AL1" s="103" t="s">
        <v>38997</v>
      </c>
      <c r="AM1" s="103" t="s">
        <v>38998</v>
      </c>
      <c r="AN1" s="103" t="s">
        <v>38999</v>
      </c>
      <c r="AO1" s="103" t="s">
        <v>39000</v>
      </c>
      <c r="AP1" s="103" t="s">
        <v>39001</v>
      </c>
      <c r="AQ1" s="103" t="s">
        <v>39002</v>
      </c>
      <c r="AR1" s="103" t="s">
        <v>39003</v>
      </c>
      <c r="AS1" s="103" t="s">
        <v>39004</v>
      </c>
      <c r="AT1" s="103" t="s">
        <v>39005</v>
      </c>
      <c r="AU1" s="103" t="s">
        <v>39006</v>
      </c>
      <c r="AV1" s="103" t="s">
        <v>39007</v>
      </c>
      <c r="AW1" s="103" t="s">
        <v>39008</v>
      </c>
      <c r="AX1" s="103" t="s">
        <v>39009</v>
      </c>
      <c r="AY1" s="103" t="s">
        <v>39010</v>
      </c>
      <c r="AZ1" s="103" t="s">
        <v>39011</v>
      </c>
      <c r="BA1" s="103" t="s">
        <v>39012</v>
      </c>
      <c r="BB1" s="103" t="s">
        <v>39013</v>
      </c>
      <c r="BC1" s="103" t="s">
        <v>39014</v>
      </c>
      <c r="BD1" s="103" t="s">
        <v>39015</v>
      </c>
      <c r="BE1" s="103" t="s">
        <v>39016</v>
      </c>
      <c r="BF1" s="103" t="s">
        <v>39017</v>
      </c>
      <c r="BG1" s="103" t="s">
        <v>39018</v>
      </c>
      <c r="BH1" s="103" t="s">
        <v>39019</v>
      </c>
      <c r="BI1" s="103" t="s">
        <v>39020</v>
      </c>
      <c r="BJ1" s="103" t="s">
        <v>39021</v>
      </c>
      <c r="BK1" s="103" t="s">
        <v>39022</v>
      </c>
      <c r="BL1" s="103" t="s">
        <v>39023</v>
      </c>
      <c r="BM1" s="103" t="s">
        <v>39024</v>
      </c>
      <c r="BN1" s="103" t="s">
        <v>39025</v>
      </c>
      <c r="BO1" s="103" t="s">
        <v>39026</v>
      </c>
      <c r="BP1" s="103" t="s">
        <v>39027</v>
      </c>
      <c r="BQ1" s="103" t="s">
        <v>39028</v>
      </c>
      <c r="BR1" s="103" t="s">
        <v>39029</v>
      </c>
      <c r="BS1" s="103" t="s">
        <v>39030</v>
      </c>
      <c r="BT1" s="103" t="s">
        <v>39031</v>
      </c>
      <c r="BU1" s="103" t="s">
        <v>39032</v>
      </c>
      <c r="BV1" s="103" t="s">
        <v>39033</v>
      </c>
      <c r="BW1" s="103" t="s">
        <v>39034</v>
      </c>
      <c r="BX1" s="103" t="s">
        <v>39035</v>
      </c>
      <c r="BY1" s="103" t="s">
        <v>39036</v>
      </c>
      <c r="BZ1" s="103" t="s">
        <v>39037</v>
      </c>
      <c r="CA1" s="103" t="s">
        <v>39038</v>
      </c>
      <c r="CB1" s="103" t="s">
        <v>39039</v>
      </c>
      <c r="CC1" s="103" t="s">
        <v>39040</v>
      </c>
      <c r="CD1" s="103" t="s">
        <v>39041</v>
      </c>
      <c r="CE1" s="103" t="s">
        <v>39042</v>
      </c>
      <c r="CF1" s="103" t="s">
        <v>39043</v>
      </c>
      <c r="CG1" s="103" t="s">
        <v>39044</v>
      </c>
      <c r="CH1" s="103" t="s">
        <v>39045</v>
      </c>
      <c r="CI1" s="103" t="s">
        <v>39046</v>
      </c>
      <c r="CJ1" s="103" t="s">
        <v>39047</v>
      </c>
    </row>
    <row r="2" spans="1:88" s="82" customFormat="1" ht="31.5" customHeight="1">
      <c r="A2" s="75" t="s">
        <v>39048</v>
      </c>
      <c r="B2" s="75" t="s">
        <v>27</v>
      </c>
      <c r="C2" s="75">
        <v>1</v>
      </c>
      <c r="D2" s="75" t="s">
        <v>19278</v>
      </c>
      <c r="E2" s="100" t="s">
        <v>39049</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31078</v>
      </c>
      <c r="E3" s="88" t="s">
        <v>38964</v>
      </c>
      <c r="F3" s="88">
        <v>45806.727083333331</v>
      </c>
      <c r="G3" s="89">
        <f ca="1">IFERROR(NOW()-F3,"-")</f>
        <v>129.73858819444285</v>
      </c>
      <c r="H3" s="88">
        <v>45791.543067129627</v>
      </c>
      <c r="I3" s="75" t="str">
        <f>IFERROR(VLOOKUP(D3,DB!A:F,6,0),"")</f>
        <v>SCECO</v>
      </c>
      <c r="J3" s="75" t="str">
        <f>IFERROR(VLOOKUP(D3,DB!A:G,7,0),"")</f>
        <v>No BB Shifted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29168</v>
      </c>
      <c r="E4" s="100" t="s">
        <v>38964</v>
      </c>
      <c r="F4" s="88">
        <v>45824.999837962961</v>
      </c>
      <c r="G4" s="89">
        <f ca="1">IFERROR(NOW()-F4,"-")</f>
        <v>111.46583356481278</v>
      </c>
      <c r="H4" s="88">
        <v>45824.993587962963</v>
      </c>
      <c r="I4" s="75" t="str">
        <f>IFERROR(VLOOKUP(D4,DB!A:F,6,0),"")</f>
        <v>Generator-SG</v>
      </c>
      <c r="J4" s="75" t="str">
        <f>IFERROR(VLOOKUP(D4,DB!A:G,7,0),"")</f>
        <v>Good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39056</v>
      </c>
      <c r="B5" s="18" t="str">
        <f>IFERROR(VLOOKUP(D5,DB!A:K,11,0),"")</f>
        <v>R2</v>
      </c>
      <c r="C5" s="18">
        <v>6</v>
      </c>
      <c r="D5" s="18" t="s">
        <v>15383</v>
      </c>
      <c r="E5" s="131" t="s">
        <v>39049</v>
      </c>
      <c r="F5" s="132">
        <v>45936.348078703704</v>
      </c>
      <c r="G5" s="133">
        <f ca="1">IFERROR(NOW()-F5,"-")</f>
        <v>0.11759259259270038</v>
      </c>
      <c r="H5" s="132">
        <v>45936.330717592595</v>
      </c>
      <c r="I5" s="18" t="str">
        <f>IFERROR(VLOOKUP(D5,DB!A:F,6,0),"")</f>
        <v>SCECO</v>
      </c>
      <c r="J5" s="18" t="str">
        <f>IFERROR(VLOOKUP(D5,DB!A:G,7,0),"")</f>
        <v>In progress</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45936.465671296297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45936.465671296297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45936.465671296297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45936.465671296297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45936.465671296297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45936.465671296297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45936.465671296297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45936.465671296297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45936.465671296297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45936.465671296297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45936.465671296297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45936.465671296297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45936.465671296297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45936.465671296297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45936.465671296297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45936.465671296297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45936.465671296297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45936.465671296297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45936.465671296297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45936.465671296297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45936.465671296297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45936.465671296297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45936.465671296297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45936.465671296297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45936.465671296297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45936.465671296297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45936.465671296297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45936.465671296297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45936.465671296297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45936.465671296297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45936.465671296297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45936.465671296297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45936.465671296297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45936.465671296297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45936.465671296297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45936.465671296297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45936.465671296297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45936.465671296297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45936.465671296297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45936.465671296297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45936.465671296297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45936.465671296297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45936.465671296297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45936.465671296297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45936.465671296297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45936.465671296297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45936.465671296297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45936.465671296297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45936.465671296297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45936.465671296297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45936.465671296297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45936.465671296297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45936.465671296297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45936.465671296297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45936.465671296297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45936.465671296297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45936.465671296297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45936.465671296297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45936.465671296297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45936.465671296297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45936.465671296297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45936.465671296297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45936.465671296297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45936.465671296297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45936.465671296297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45936.465671296297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45936.465671296297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45936.465671296297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45936.465671296297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45936.465671296297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45936.465671296297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45936.465671296297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45936.465671296297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45936.465671296297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45936.465671296297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45936.465671296297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45936.465671296297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45936.465671296297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45936.465671296297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45936.465671296297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45936.465671296297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45936.465671296297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45936.465671296297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45936.465671296297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45936.465671296297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45936.465671296297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45936.465671296297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45936.465671296297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45936.465671296297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45936.465671296297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45936.465671296297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45936.465671296297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45936.465671296297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45936.465671296297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45936.465671296297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45936.465671296297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45936.465671296297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45936.465671296297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45936.465671296297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45936.465671296297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45936.465671296297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45936.465671296297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45936.465671296297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45936.465671296297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45936.465671296297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45936.465671296297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45936.465671296297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45936.465671296297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45936.465671296297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45936.465671296297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45936.465671296297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45936.465671296297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45936.465671296297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45936.465671296297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45936.465671296297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45936.465671296297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45936.465671296297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45936.465671296297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45936.465671296297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45936.465671296297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45936.465671296297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45936.465671296297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45936.465671296297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45936.465671296297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45936.465671296297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45936.465671296297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45936.465671296297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45936.465671296297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45936.465671296297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45936.465671296297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45936.465671296297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45936.465671296297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45936.465671296297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45936.465671296297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45936.465671296297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45936.465671296297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45936.465671296297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45936.465671296297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45936.465671296297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45936.465671296297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45936.465671296297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45936.465671296297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45936.465671296297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45936.465671296297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45936.465671296297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45936.465671296297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45936.465671296297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45936.465671296297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45936.465671296297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45936.465671296297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45936.465671296297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45936.465671296297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45936.465671296297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45936.465671296297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45936.465671296297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45936.465671296297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45936.465671296297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45936.465671296297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45936.465671296297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45936.465671296297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45936.465671296297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45936.465671296297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45936.465671296297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45936.465671296297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45936.465671296297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45936.465671296297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45936.465671296297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45936.465671296297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45936.465671296297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45936.465671296297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45936.465671296297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45936.465671296297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45936.465671296297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45936.465671296297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45936.465671296297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45936.465671296297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45936.465671296297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45936.465671296297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45936.465671296297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45936.465671296297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45936.465671296297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45936.465671296297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45936.465671296297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45936.465671296297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45936.465671296297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45936.465671296297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45936.465671296297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45936.465671296297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45936.465671296297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45936.465671296297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45936.465671296297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45936.465671296297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45936.465671296297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45936.465671296297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45936.465671296297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45936.465671296297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45936.465671296297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45936.465671296297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45936.465671296297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45936.465671296297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45936.465671296297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45936.465671296297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45936.465671296297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45936.465671296297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45936.465671296297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45936.465671296297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45936.465671296297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45936.465671296297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45936.465671296297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45936.465671296297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45936.465671296297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45936.465671296297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45936.465671296297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45936.465671296297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45936.465671296297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45936.465671296297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45936.465671296297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45936.465671296297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45936.465671296297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45936.465671296297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45936.465671296297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45936.465671296297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45936.465671296297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45936.465671296297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45936.465671296297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45936.465671296297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45936.465671296297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45936.465671296297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45936.465671296297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45936.465671296297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45936.465671296297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45936.465671296297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45936.465671296297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45936.465671296297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45936.465671296297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45936.465671296297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45936.465671296297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45936.465671296297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45936.465671296297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45936.465671296297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45936.465671296297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45936.465671296297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45936.465671296297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45936.465671296297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45936.465671296297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45936.465671296297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45936.465671296297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45936.465671296297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45936.465671296297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45936.465671296297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45936.465671296297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45936.465671296297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45936.465671296297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45936.465671296297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45936.465671296297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45936.465671296297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45936.465671296297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45936.465671296297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sheetData>
  <dataValidations count="2">
    <dataValidation allowBlank="1" showInputMessage="1" showErrorMessage="1" sqref="E1" xr:uid="{4D935161-CDD3-4592-B877-3FB59C99E142}"/>
    <dataValidation type="list" allowBlank="1" showInputMessage="1" showErrorMessage="1" sqref="E3:E2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4" ca="1" si="0">IFERROR(NOW()-F2,"-")</f>
        <v>45936.465671527774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45936.465671527774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45936.465671527774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45936.465671527774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45936.465671527774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45936.465671527774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45936.465671527774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45936.465671527774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45936.465671527774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45936.465671527774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45936.465671527774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45936.465671527774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45936.465671527774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45936.465671527774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45936.465671527774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45936.465671527774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45936.465671527774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45936.465671527774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45936.465671527774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45936.465671527774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45936.465671527774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45936.465671527774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45936.465671527774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45936.465671527774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45936.465671527774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45936.465671527774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45936.465671527774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45936.465671527774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45936.465671527774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45936.465671527774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45936.465671527774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45936.465671527774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45936.465671527774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45936.465671527774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45936.465671527774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45936.465671527774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45936.465671527774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45936.465671527774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45936.465671527774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45936.465671527774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45936.465671527774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45936.465671527774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45936.465671527774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45936.465671527774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45936.465671527774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45936.465671527774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45936.465671527774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45936.465671527774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45936.465671527774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45936.465671527774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45936.465671527774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45936.465671527774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45936.465671527774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45936.465671527774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45936.465671527774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45936.465671527774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45936.465671527774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45936.465671527774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45936.465671527774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45936.465671527774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45936.465671527774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45936.465671527774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45936.465671527774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45936.465671527774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45936.465671527774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45936.465671527774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45936.465671527774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45936.465671527774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45936.465671527774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45936.465671527774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45936.465671527774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45936.465671527774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45936.465671527774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45936.465671527774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45936.465671527774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45936.465671527774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45936.465671527774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45936.465671527774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45936.465671527774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45936.465671527774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45936.465671527774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45936.465671527774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45936.465671527774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45936.465671527774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45936.465671527774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45936.465671527774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45936.465671527774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45936.465671527774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45936.465671527774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45936.465671527774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45936.465671527774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45936.465671527774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45936.465671527774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45936.465671527774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45936.465671527774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45936.465671527774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45936.465671527774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45936.465671527774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45936.465671527774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45936.465671527774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45936.465671527774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45936.465671527774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45936.465671527774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45936.465671527774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45936.465671527774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45936.465671527774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45936.465671527774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45936.465671527774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45936.465671527774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45936.465671527774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45936.465671527774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45936.465671527774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45936.465671527774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45936.465671527774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45936.465671527774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45936.465671527774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45936.465671527774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45936.465671527774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45936.465671527774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45936.465671527774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45936.465671527774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45936.465671527774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45936.465671527774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45936.465671527774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45936.465671527774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45936.465671527774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45936.465671527774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45936.465671527774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45936.465671527774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45936.465671527774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45936.465671527774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45936.465671527774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45936.465671527774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45936.465671527774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45936.465671527774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45936.465671527774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45936.465671527774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45936.465671527774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45936.465671527774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45936.465671527774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45936.465671527774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45936.465671527774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45936.465671527774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45936.465671527774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45936.465671527774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45936.465671527774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45936.465671527774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45936.465671527774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45936.465671527774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45936.465671527774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45936.465671527774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45936.465671527774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45936.465671527774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45936.465671527774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45936.465671527774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45936.465671527774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45936.465671527774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45936.465671527774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45936.465671527774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45936.465671527774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45936.465671527774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45936.465671527774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45936.465671527774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45936.465671527774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45936.465671527774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45936.465671527774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45936.465671527774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45936.465671527774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45936.465671527774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45936.465671527774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45936.465671527774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45936.465671527774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45936.465671527774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45936.465671527774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45936.465671527774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45936.465671527774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45936.465671527774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45936.465671527774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45936.465671527774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45936.465671527774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45936.465671527774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45936.465671527774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45936.465671527774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45936.465671527774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45936.465671527774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45936.465671527774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45936.465671527774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45936.465671527774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45936.465671527774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45936.465671527774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45936.465671527774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45936.465671527774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45936.465671527774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45936.465671527774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45936.465671527774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45936.465671527774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45936.465671527774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45936.465671527774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45936.465671527774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45936.465671527774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45936.465671527774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45936.465671527774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45936.465671527774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45936.465671527774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45936.465671527774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45936.465671527774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45936.465671527774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45936.465671527774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45936.465671527774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45936.465671527774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45936.465671527774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45936.465671527774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45936.465671527774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45936.465671527774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45936.465671527774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45936.465671527774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45936.465671527774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45936.465671527774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45936.465671527774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45936.465671527774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45936.465671527774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45936.465671527774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45936.465671527774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45936.465671527774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45936.465671527774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45936.465671527774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45936.465671527774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45936.465671527774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45936.465671527774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45936.465671527774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45936.465671527774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45936.465671527774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45936.465671527774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45936.465671527774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45936.465671527774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45936.465671527774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45936.465671527774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45936.465671527774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45936.465671527774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45936.465671527774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45936.465671527774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45936.465671527774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45936.465671527774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45936.465671527774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45936.465671527774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45936.465671527774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45936.465671527774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45936.465671527774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45936.465671527774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45936.465671527774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45936.465671527774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45936.465671527774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45936.465671527774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45936.465671527774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45936.465671527774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45936.465671527774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45936.465671527774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45936.465671527774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45936.465671527774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45936.465671527774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45936.465671527774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45936.465671527774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45936.465671527774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45936.465671527774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45936.465671527774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45936.465671527774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45936.465671527774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45936.465671527774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45936.465671527774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45936.465671527774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45936.465671527774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45936.465671527774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45936.465671527774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45936.465671527774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45936.465671527774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45936.465671527774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45936.465671527774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45936.465671527774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45936.465671527774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45936.465671527774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45936.465671527774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45936.465671527774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45936.465671527774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45936.465671527774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45936.465671527774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45936.465671527774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45936.465671527774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45936.465671527774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45936.465671527774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45936.465671527774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45936.465671527774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45936.465671527774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45936.465671527774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45936.465671527774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45936.465671527774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45936.465671527774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45936.465671527774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45936.465671527774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45936.465671527774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45936.465671527774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45936.465671527774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45936.465671527774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45936.465671527774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45936.465671527774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45936.465671527774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45936.465671527774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45936.465671527774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45936.465671527774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45936.465671527774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45936.465671527774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45936.465671527774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45936.465671527774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45936.465671527774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45936.465671527774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45936.465671527774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45936.465671527774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45936.465671527774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45936.465671527774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45936.465671527774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45936.465671527774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45936.465671527774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45936.465671527774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45936.465671527774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45936.465671527774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45936.465671527774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45936.465671527774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45936.465671527774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45936.465671527774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45936.465671527774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45936.465671527774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45936.465671527774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45936.465671527774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45936.465671527774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45936.465671527774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45936.465671527774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45936.465671527774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45936.465671527774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45936.465671527774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45936.465671527774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45936.465671527774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45936.465671527774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45936.465671527774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45936.465671527774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45936.465671527774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45936.465671527774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45936.465671527774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45936.465671527774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45936.465671527774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45936.465671527774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45936.465671527774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45936.465671527774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45936.465671527774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45936.465671527774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45936.465671527774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45936.465671527774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45936.465671527774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45936.465671527774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45936.465671527774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45936.465671527774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45936.465671527774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45936.465671527774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45936.465671527774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45936.465671527774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45936.465671527774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45936.465671527774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45936.465671527774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45936.465671527774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45936.465671527774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45936.465671527774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45936.465671527774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45936.465671527774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45936.465671527774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45936.465671527774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45936.465671527774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45936.465671527774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45936.465671527774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45936.465671527774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45936.465671527774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45936.465671527774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45936.465671527774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45936.465671527774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45936.465671527774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45936.465671527774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45936.465671527774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45936.465671527774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45936.465671527774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45936.465671527774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45936.465671527774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45936.465671527774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45936.465671527774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45936.465671527774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45936.465671527774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45936.465671527774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45936.465671527774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45936.465671527774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45936.465671527774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45936.465671527774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45936.465671527774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45936.465671527774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45936.465671527774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45936.465671527774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45936.465671527774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45936.465671527774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45936.465671527774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45936.465671527774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45936.465671527774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45936.465671527774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45936.465671527774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45936.465671527774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45936.465671527774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45936.465671527774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45936.465671527774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45936.465671527774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45936.465671527774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45936.465671527774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45936.465671527774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45936.465671527774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45936.465671527774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45936.465671527774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45936.465671527774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45936.465671527774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45936.465671527774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45936.465671527774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45936.465671527774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45936.465671527774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45936.465671527774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45936.465671527774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45936.465671527774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45936.465671527774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45936.465671527774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45936.465671527774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45936.465671527774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45936.465671527774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45936.465671527774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45936.465671527774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45936.465671527774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45936.465671527774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45936.465671527774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45936.465671527774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45936.465671527774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45936.465671527774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45936.465671527774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45936.465671527774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45936.465671527774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45936.465671527774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45936.465671527774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45936.465671527774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45936.465671527774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45936.465671527774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45936.465671527774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45936.465671527774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45936.465671527774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45936.465671527774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45936.465671527774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45936.465671527774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45936.465671527774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45936.465671527774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45936.465671527774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45936.465671527774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45936.465671527774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45936.465671527774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45936.465671527774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45936.465671527774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45936.465671527774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45936.465671527774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45936.465671527774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45936.465671527774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45936.465671527774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45936.465671527774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45936.465671527774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45936.465671527774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45936.465671527774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45936.465671527774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45936.465671527774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45936.465671527774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45936.465671527774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45936.465671527774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45936.465671527774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45936.465671527774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45936.465671527774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45936.465671527774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45936.465671527774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45936.465671527774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45936.465671527774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45936.465671527774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45936.465671527774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45936.465671527774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45936.465671527774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45936.465671527774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45936.465671527774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45936.465671527774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45936.465671527774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45936.465671527774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45936.465671527774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45936.465671527774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45936.465671527774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45936.465671527774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45936.465671527774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45936.465671527774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45936.465671527774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45936.465671527774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45936.465671527774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45936.465671527774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45936.465671527774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45936.465671527774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45936.465671527774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45936.465671527774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45936.465671527774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45936.465671527774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45936.465671527774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45936.465671527774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45936.465671527774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45936.465671527774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45936.465671527774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45936.465671527774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45936.465671527774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45936.465671527774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45936.465671527774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45936.465671527774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45936.465671527774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45936.465671527774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45936.465671527774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45936.465671527774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45936.465671527774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45936.465671527774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45936.465671527774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45936.465671527774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45936.465671527774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45936.465671527774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45936.465671527774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45936.465671527774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45936.465671527774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45936.465671527774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45936.465671527774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45936.465671527774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45936.465671527774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45936.465671527774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45936.465671527774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45936.465671527774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45936.465671527774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45936.465671527774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45936.465671527774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45936.465671527774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45936.465671527774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45936.465671527774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45936.465671527774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45936.465671527774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45936.465671527774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45936.465671527774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45936.465671527774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45936.465671527774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45936.465671527774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45936.465671527774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45936.465671527774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45936.465671527774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45936.465671527774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45936.465671527774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45936.465671527774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45936.465671527774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45936.465671527774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45936.465671527774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45936.465671527774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45936.465671527774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45936.465671527774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45936.465671527774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45936.465671527774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45936.465671527774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45936.465671527774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45936.465671527774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45936.465671527774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45936.465671527774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45936.465671527774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45936.465671527774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45936.465671527774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45936.465671527774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45936.465671527774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45936.465671527774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45936.465671527774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45936.465671527774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45936.465671527774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45936.465671527774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45936.465671527774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45936.465671527774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45936.465671527774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45936.465671527774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45936.465671527774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45936.465671527774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45936.465671527774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45936.465671527774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45936.465671527774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45936.465671527774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45936.465671527774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45936.465671527774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45936.465671527774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45936.465671527774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45936.465671527774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45936.465671527774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45936.465671527774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45936.465671527774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45936.465671527774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45936.465671527774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45936.465671527774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45936.465671527774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45936.465671527774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45936.465671527774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45936.465671527774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45936.465671527774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45936.465671527774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45936.465671527774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45936.465671527774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45936.465671527774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45936.465671527774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45936.465671527774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45936.465671527774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45936.465671527774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45936.465671527774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45936.465671527774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45936.465671527774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45936.465671527774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45936.465671527774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45936.465671527774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45936.465671527774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45936.465671527774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45936.465671527774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45936.465671527774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45936.465671527774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45936.465671527774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45936.465671527774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45936.465671527774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45936.465671527774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45936.465671527774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45936.465671527774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45936.465671527774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45936.465671527774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45936.465671527774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45936.465671527774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45936.465671527774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45936.465671527774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45936.465671527774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45936.465671527774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45936.465671527774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45936.465671527774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45936.465671527774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45936.465671527774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45936.465671527774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45936.465671527774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45936.465671527774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45936.465671527774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45936.465671527774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45936.465671527774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45936.465671527774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45936.465671527774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45936.465671527774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45936.465671527774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45936.465671527774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45936.465671527774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45936.465671527774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45936.465671527774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45936.465671527774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45936.465671527774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45936.465671527774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45936.465671527774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45936.465671527774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45936.465671527774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45936.465671527774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45936.465671527774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45936.465671527774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45936.465671527774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45936.465671527774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45936.465671527774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45936.465671527774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45936.465671527774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45936.465671527774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45936.465671527774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45936.465671527774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45936.465671527774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45936.465671527774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45936.465671527774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45936.465671527774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45936.465671527774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45936.465671527774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45936.465671527774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45936.465671527774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45936.465671527774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45936.465671527774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45936.465671527774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45936.465671527774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45936.465671527774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45936.465671527774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45936.465671527774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45936.465671527774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45936.465671527774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45936.465671527774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45936.465671527774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45936.465671527774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45936.465671527774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45936.465671527774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45936.465671527774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45936.465671527774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45936.465671527774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45936.465671527774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45936.465671527774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45936.465671527774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45936.465671527774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45936.465671527774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45936.465671527774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45936.465671527774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45936.465671527774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45936.465671527774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45936.465671527774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45936.465671527774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45936.465671527774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45936.465671527774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45936.465671527774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45936.465671527774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45936.465671527774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45936.465671527774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45936.465671527774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45936.465671527774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45936.465671527774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45936.465671527774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45936.465671527774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45936.465671527774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45936.465671527774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45936.465671527774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45936.465671527774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45936.465671527774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45936.465671527774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45936.465671527774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45936.465671527774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45936.465671527774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45936.465671527774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45936.465671527774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45936.465671527774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45936.465671527774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45936.465671527774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45936.465671527774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45936.465671527774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45936.465671527774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45936.465671527774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45936.465671527774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45936.465671527774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45936.465671527774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45936.465671527774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45936.465671527774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45936.465671527774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45936.465671527774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45936.465671527774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45936.465671527774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45936.465671527774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45936.465671527774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45936.465671527774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45936.465671527774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45936.465671527774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45936.465671527774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45936.465671527774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45936.465671527774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45936.465671527774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45936.465671527774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45936.465671527774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45936.465671527774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45936.465671527774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45936.465671527774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45936.465671527774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45936.465671527774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45936.465671527774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45936.465671527774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45936.465671527774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45936.465671527774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45936.465671527774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45936.465671527774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45936.465671527774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45936.465671527774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45936.465671527774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45936.465671527774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45936.465671527774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45936.465671527774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45936.465671527774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45936.465671527774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45936.465671527774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45936.465671527774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45936.465671527774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45936.465671527774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45936.465671527774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45936.465671527774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45936.465671527774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45936.465671527774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45936.465671527774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45936.465671527774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45936.465671527774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45936.465671527774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45936.465671527774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45936.465671527774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45936.465671527774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45936.465671527774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45936.465671527774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45936.465671527774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45936.465671527774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45936.465671527774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45936.465671527774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45936.465671527774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45936.465671527774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45936.465671527774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45936.465671527774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45936.465671527774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45936.465671527774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45936.465671527774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45936.465671527774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45936.465671527774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45936.465671527774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45936.465671527774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45936.465671527774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45936.465671527774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45936.465671527774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45936.465671527774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45936.465671527774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45936.465671527774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45936.465671527774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45936.465671527774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45936.465671527774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45936.465671527774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45936.465671527774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45936.465671527774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45936.465671527774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45936.465671527774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45936.465671527774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45936.465671527774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45936.465671527774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45936.465671527774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45936.465671527774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45936.465671527774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45936.465671527774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45936.465671527774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45936.465671527774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45936.465671527774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45936.465671527774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45936.465671527774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45936.465671527774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45936.465671527774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45936.465671527774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45936.465671527774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45936.465671527774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45936.465671527774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45936.465671527774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45936.465671527774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45936.465671527774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45936.465671527774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45936.465671527774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45936.465671527774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45936.465671527774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45936.465671527774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45936.465671527774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45936.465671527774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45936.465671527774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45936.465671527774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45936.465671527774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45936.465671527774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45936.465671527774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45936.465671527774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45936.465671527774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45936.465671527774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45936.465671527774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45936.465671527774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45936.465671527774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45936.465671527774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45936.465671527774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45936.465671527774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45936.465671527774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45936.465671527774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45936.465671527774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45936.465671527774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45936.465671527774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45936.465671527774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45936.465671527774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45936.465671527774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45936.465671527774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45936.465671527774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45936.465671527774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45936.465671527774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45936.465671527774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45936.465671527774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45936.465671527774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45936.465671527774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45936.465671527774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45936.465671527774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45936.465671527774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45936.465671527774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45936.465671527774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45936.465671527774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45936.465671527774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45936.465671527774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45936.465671527774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45936.465671527774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45936.465671527774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45936.465671527774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45936.465671527774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45936.465671527774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45936.465671527774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45936.465671527774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45936.465671527774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45936.465671527774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45936.465671527774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45936.465671527774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45936.465671527774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45936.465671527774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45936.465671527774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45936.465671527774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45936.465671527774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45936.465671527774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45936.465671527774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45936.465671527774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45936.465671527774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45936.465671527774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45936.465671527774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45936.465671527774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45936.465671527774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45936.465671527774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45936.465671527774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45936.465671527774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45936.465671527774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45936.465671527774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45936.465671527774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45936.465671527774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45936.465671527774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45936.465671527774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45936.465671527774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45936.465671527774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45936.465671527774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45936.465671527774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45936.465671527774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45936.465671527774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45936.465671527774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45936.465671527774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45936.465671527774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45936.465671527774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45936.465671527774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45936.465671527774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45936.465671527774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45936.465671527774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45936.465671527774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45936.465671527774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45936.465671527774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45936.465671527774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45936.465671527774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45936.465671527774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45936.465671527774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45936.465671527774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45936.465671527774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45936.465671527774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45936.465671527774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45936.465671527774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45936.465671527774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45936.465671527774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45936.465671527774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45936.465671527774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45936.465671527774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45936.465671527774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45936.465671527774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45936.465671527774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45936.465671527774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45936.465671527774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45936.465671527774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45936.465671527774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45936.465671527774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45936.465671527774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45936.465671527774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45936.465671527774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45936.465671527774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45936.465671527774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45936.465671527774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45936.465671527774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45936.465671527774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45936.465671527774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45936.465671527774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45936.465671527774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45936.465671527774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45936.465671527774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45936.465671527774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45936.465671527774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45936.465671527774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45936.465671527774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45936.465671527774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45936.465671527774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45936.465671527774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45936.465671527774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45936.465671527774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45936.465671527774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45936.465671527774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45936.465671527774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45936.465671527774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45936.465671527774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45936.465671527774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45936.465671527774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45936.465671527774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45936.465671527774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45936.465671527774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45936.465671527774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45936.465671527774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45936.465671527774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45936.465671527774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45936.465671527774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45936.465671527774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45936.465671527774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45936.465671527774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45936.465671527774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45936.465671527774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45936.465671527774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45936.465671527774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45936.465671527774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45936.465671527774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45936.465671527774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45936.465671527774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45936.465671527774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45936.465671527774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45936.465671527774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45936.465671527774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45936.465671527774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45936.465671527774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45936.465671527774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45936.465671527774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45936.465671527774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45936.465671527774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45936.465671527774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45936.465671527774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45936.465671527774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45936.465671527774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45936.465671527774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45936.465671527774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45936.465671527774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45936.465671527774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45936.465671527774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45936.465671527774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45936.465671527774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45936.465671527774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45936.465671527774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45936.465671527774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45936.465671527774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45936.465671527774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45936.465671527774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45936.465671527774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45936.465671527774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45936.465671527774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45936.465671527774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45936.465671527774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45936.465671527774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45936.465671527774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45936.465671527774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45936.465671527774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45936.465671527774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45936.465671527774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45936.465671527774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45936.465671527774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45936.465671527774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45936.465671527774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45936.465671527774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45936.465671527774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45936.465671527774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45936.465671527774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45936.465671527774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45936.465671527774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45936.465671527774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45936.465671527774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45936.465671527774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45936.465671527774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45936.465671527774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45936.465671527774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45936.465671527774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45936.465671527774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45936.465671527774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45936.465671527774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45936.465671527774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45936.465671527774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45936.465671527774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45936.465671527774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45936.465671527774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45936.465671527774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45936.465671527774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45936.465671527774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45936.465671527774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45936.465671527774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45936.465671527774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45936.465671527774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45936.465671527774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45936.465671527774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45936.465671527774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45936.465671527774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45936.465671527774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45936.465671527774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45936.465671527774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45936.465671527774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45936.465671527774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45936.465671527774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45936.465671527774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45936.465671527774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45936.465671527774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45936.465671527774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45936.465671527774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45936.465671527774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45936.465671527774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45936.465671527774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45936.465671527774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45936.465671527774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45936.465671527774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45936.465671527774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45936.465671527774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45936.465671527774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45936.465671527774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45936.465671527774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45936.465671527774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45936.465671527774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45936.465671527774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45936.465671527774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45936.465671527774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45936.465671527774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45936.465671527774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45936.465671527774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45936.465671527774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45936.465671527774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45936.465671527774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45936.465671527774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45936.465671527774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45936.465671527774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45936.465671527774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45936.465671527774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45936.465671527774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45936.465671527774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45936.465671527774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45936.465671527774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45936.465671527774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45936.465671527774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45936.465671527774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45936.465671527774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45936.465671527774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45936.465671527774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45936.465671527774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45936.465671527774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45936.465671527774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45936.465671527774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45936.465671527774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45936.465671527774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45936.465671527774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45936.465671527774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45936.465671527774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45936.465671527774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45936.465671527774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45936.465671527774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45936.465671527774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45936.465671527774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45936.465671527774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45936.465671527774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45936.465671527774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45936.465671527774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45936.465671527774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45936.465671527774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45936.465671527774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45936.465671527774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45936.465671527774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45936.465671527774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45936.465671527774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45936.465671527774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45936.465671527774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45936.465671527774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45936.465671527774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45936.465671527774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45936.465671527774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45936.465671527774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45936.465671527774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45936.465671527774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45936.465671527774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45936.465671527774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45936.465671527774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45936.465671527774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45936.465671527774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45936.465671527774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45936.465671527774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45936.465671527774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45936.465671527774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45936.465671527774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45936.465671527774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45936.465671527774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45936.465671527774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45936.465671527774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45936.465671527774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45936.465671527774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45936.465671527774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45936.465671527774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45936.465671527774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45936.465671527774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45936.465671527774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45936.465671527774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45936.465671527774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45936.465671527774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45936.465671527774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45936.465671527774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45936.465671527774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45936.465671527774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45936.465671527774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45936.465671527774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45936.465671527774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45936.465671527774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45936.465671527774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45936.465671527774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45936.465671527774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45936.465671527774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45936.465671527774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45936.465671527774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45936.465671527774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45936.465671527774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45936.465671527774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45936.465671527774</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6"/>
  <sheetViews>
    <sheetView workbookViewId="0">
      <selection activeCell="J7" sqref="J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232.98495393517805</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1.3087268518502242</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2" t="str">
        <f>IFERROR(VLOOKUP(D4,DB!A:K,11,0),"")</f>
        <v>R4</v>
      </c>
      <c r="C4" s="143">
        <v>2</v>
      </c>
      <c r="D4" s="144" t="s">
        <v>24086</v>
      </c>
      <c r="E4" s="145" t="s">
        <v>38964</v>
      </c>
      <c r="F4" s="146">
        <v>45936.2</v>
      </c>
      <c r="G4" s="147">
        <f ca="1">IFERROR(NOW()-F4,"")</f>
        <v>0.26567129629984265</v>
      </c>
      <c r="H4" s="146">
        <v>45936.191527777781</v>
      </c>
      <c r="I4" s="142" t="str">
        <f>IFERROR(VLOOKUP(D4,DB!A:F,6,0),"")</f>
        <v>SCECO</v>
      </c>
      <c r="J4" s="142" t="str">
        <f>IFERROR(VLOOKUP(D4,DB!A:G,7,0),"")</f>
        <v>Dead</v>
      </c>
      <c r="K4" s="149" t="s">
        <v>39063</v>
      </c>
      <c r="L4" s="150" t="str">
        <f>IFERROR(VLOOKUP(D4,DB!A:I,9,0),"")</f>
        <v>Latis</v>
      </c>
    </row>
    <row r="5" spans="1:16" ht="15" customHeight="1">
      <c r="A5" s="141" t="s">
        <v>39064</v>
      </c>
      <c r="B5" s="142" t="str">
        <f>IFERROR(VLOOKUP(D5,DB!A:K,11,0),"")</f>
        <v>R4</v>
      </c>
      <c r="C5" s="143">
        <v>2</v>
      </c>
      <c r="D5" s="144" t="s">
        <v>25805</v>
      </c>
      <c r="E5" s="145" t="s">
        <v>38964</v>
      </c>
      <c r="F5" s="146">
        <v>45936.439652777779</v>
      </c>
      <c r="G5" s="147">
        <f ca="1">IFERROR(NOW()-F5,"")</f>
        <v>2.6018518517958E-2</v>
      </c>
      <c r="H5" s="146">
        <v>45936.432037037041</v>
      </c>
      <c r="I5" s="142" t="str">
        <f>IFERROR(VLOOKUP(D5,DB!A:F,6,0),"")</f>
        <v>SCECO</v>
      </c>
      <c r="J5" s="142" t="str">
        <f>IFERROR(VLOOKUP(D5,DB!A:G,7,0),"")</f>
        <v>Dead</v>
      </c>
      <c r="K5" s="149" t="s">
        <v>39065</v>
      </c>
      <c r="L5" s="150" t="str">
        <f>IFERROR(VLOOKUP(D5,DB!A:I,9,0),"")</f>
        <v>Latis</v>
      </c>
    </row>
    <row r="6" spans="1:16" ht="15" customHeight="1">
      <c r="A6" s="141"/>
      <c r="B6" s="142" t="str">
        <f>IFERROR(VLOOKUP(D6,DB!A:K,11,0),"")</f>
        <v/>
      </c>
      <c r="C6" s="143"/>
      <c r="D6" s="144"/>
      <c r="E6" s="145"/>
      <c r="F6" s="146"/>
      <c r="G6" s="147">
        <f ca="1">IFERROR(NOW()-F6,"")</f>
        <v>45936.465671296297</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45936.465671296297</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45936.465671296297</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45936.465671296297</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45936.465671296297</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45936.465671296297</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45936.465671296297</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45936.465671296297</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45936.465671296297</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45936.465671296297</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45936.465671296297</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45936.465671296297</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45936.465671296297</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45936.465671296297</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45936.465671296297</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45936.465671296297</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45936.465671296297</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45936.465671296297</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45936.465671296297</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45936.465671296297</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45936.465671296297</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45936.465671296297</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45936.465671296297</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45936.465671296297</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45936.465671296297</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45936.465671296297</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45936.465671296297</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45936.465671296297</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45936.465671296297</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45936.465671296297</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45936.465671296297</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45936.465671296297</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45936.465671296297</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45936.465671296297</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45936.465671296297</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45936.465671296297</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7">
        <f ca="1">IFERROR(NOW()-F42,"")</f>
        <v>45936.465671296297</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7">
        <f ca="1">IFERROR(NOW()-F43,"")</f>
        <v>45936.465671296297</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45936.465671296297</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45936.465671296297</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45936.465671296297</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45936.465671296297</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45936.465671296297</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45936.465671296297</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45936.465671296297</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45936.465671296297</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45936.465671296297</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45936.465671296297</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45936.465671296297</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45936.465671296297</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45936.465671296297</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45936.465671296297</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45936.465671296297</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45936.465671296297</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45936.465671296297</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45936.465671296297</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45936.465671296297</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45936.465671296297</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45936.465671296297</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45936.465671296297</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45936.465671296297</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45936.465671296297</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45936.465671296297</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45936.465671296297</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45936.465671296297</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45936.465671296297</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45936.465671296297</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45936.465671296297</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45936.465671296297</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45936.465671296297</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45936.465671296297</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45936.465671296297</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45936.465671296297</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45936.465671296297</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45936.465671296297</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45936.465671296297</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45936.465671296297</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45936.465671296297</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45936.465671296297</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45936.465671296297</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45936.465671296297</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45936.465671296297</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45936.465671296297</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45936.465671296297</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45936.465671296297</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45936.465671296297</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45936.465671296297</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45936.465671296297</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45936.465671296297</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45936.465671296297</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45936.465671296297</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45936.465671296297</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45936.465671296297</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45936.465671296297</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45936.465671296297</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45936.465671296297</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45936.465671296297</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45936.465671296297</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45936.465671296297</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45936.465671296297</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45936.465671296297</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45936.465671296297</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45936.465671296297</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45936.465671296297</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45936.465671296297</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45936.465671296297</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45936.465671296297</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45936.465671296297</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45936.465671296297</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45936.465671296297</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45936.465671296297</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45936.465671296297</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45936.465671296297</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45936.465671296297</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45936.465671296297</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45936.465671296297</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45936.465671296297</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45936.465671296297</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45936.465671296297</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45936.465671296297</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45936.465671296297</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45936.465671296297</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45936.465671296297</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45936.465671296297</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45936.465671296297</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45936.465671296297</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45936.465671296297</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45936.465671296297</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45936.465671296297</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45936.465671296297</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45936.465671296297</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45936.465671296297</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45936.465671296297</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45936.465671296297</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45936.465671296297</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45936.465671296297</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45936.465671296297</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45936.465671296297</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45936.465671296297</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45936.465671296297</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45936.465671296297</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45936.465671296297</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45936.465671296297</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45936.465671296297</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45936.465671296297</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45936.465671296297</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45936.465671296297</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45936.465671296297</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45936.465671296297</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45936.465671296297</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45936.465671296297</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45936.465671296297</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45936.465671296297</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45936.465671296297</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45936.465671296297</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45936.465671296297</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45936.465671296297</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45936.465671296297</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45936.465671296297</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45936.465671296297</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45936.465671296297</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45936.465671296297</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45936.465671296297</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45936.465671296297</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45936.465671296297</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45936.465671296297</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45936.465671296297</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45936.465671296297</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45936.465671296297</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45936.465671296297</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45936.465671296297</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45936.465671296297</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45936.465671296297</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45936.465671296297</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45936.465671296297</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45936.465671296297</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45936.465671296297</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45936.465671296297</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45936.465671296297</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45936.465671296297</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45936.465671296297</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45936.465671296297</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45936.465671296297</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45936.465671296297</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45936.465671296297</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45936.465671296297</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45936.465671296297</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45936.465671296297</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45936.465671296297</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45936.465671296297</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45936.465671296297</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45936.465671296297</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45936.465671296297</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45936.465671296297</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45936.465671296297</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45936.465671296297</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45936.465671296297</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45936.465671296297</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45936.465671296297</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45936.465671296297</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45936.465671296297</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45936.465671296297</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45936.465671296297</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45936.465671296297</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45936.465671296297</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45936.465671296297</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45936.465671296297</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45936.465671296297</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45936.465671296297</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45936.465671296297</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45936.465671296297</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45936.465671296297</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45936.465671296297</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45936.465671296297</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45936.465671296297</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45936.465671296297</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45936.465671296297</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45936.465671296297</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45936.465671296297</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45936.465671296297</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45936.465671296297</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45936.465671296297</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45936.465671296297</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45936.465671296297</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45936.465671296297</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45936.465671296297</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45936.465671296297</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45936.465671296297</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45936.465671296297</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45936.465671296297</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45936.465671296297</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45936.465671296297</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45936.465671296297</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45936.465671296297</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45936.465671296297</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45936.465671296297</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45936.465671296297</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45936.465671296297</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45936.465671296297</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45936.465671296297</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45936.465671296297</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45936.465671296297</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45936.465671296297</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45936.465671296297</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45936.465671296297</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45936.465671296297</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45936.465671296297</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45936.465671296297</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45936.465671296297</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45936.465671296297</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45936.465671296297</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45936.465671296297</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45936.465671296297</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45936.465671296297</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45936.465671296297</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45936.465671296297</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45936.465671296297</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45936.465671296297</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45936.465671296297</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45936.465671296297</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45936.465671296297</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45936.465671296297</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45936.465671296297</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45936.465671296297</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45936.465671296297</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45936.465671296297</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45936.465671296297</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45936.465671296297</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45936.465671296297</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45936.465671296297</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45936.465671296297</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45936.465671296297</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45936.465671296297</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45936.465671296297</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45936.465671296297</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45936.465671296297</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45936.465671296297</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45936.465671296297</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45936.465671296297</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45936.465671296297</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45936.465671296297</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45936.465671296297</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45936.465671296297</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45936.465671296297</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45936.465671296297</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45936.465671296297</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45936.465671296297</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45936.465671296297</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45936.465671296297</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45936.465671296297</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45936.465671296297</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45936.465671296297</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45936.465671296297</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45936.465671296297</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45936.465671296297</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45936.465671296297</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45936.465671296297</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45936.465671296297</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45936.465671296297</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45936.465671296297</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45936.465671296297</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45936.465671296297</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45936.465671296297</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45936.465671296297</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45936.465671296297</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45936.465671296297</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45936.465671296297</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45936.465671296297</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45936.465671296297</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45936.465671296297</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45936.465671296297</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45936.465671296297</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45936.465671296297</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45936.465671296297</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45936.465671296297</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45936.465671296297</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45936.465671296297</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45936.465671296297</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45936.465671296297</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45936.465671296297</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45936.465671296297</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45936.465671296297</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45936.465671296297</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45936.465671296297</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45936.465671296297</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45936.465671296297</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45936.465671296297</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45936.465671296297</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45936.465671296297</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45936.465671296297</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45936.465671296297</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45936.465671296297</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45936.465671296297</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45936.465671296297</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45936.465671296297</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45936.465671296297</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45936.465671296297</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45936.465671296297</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45936.465671296297</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45936.465671296297</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45936.465671296297</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45936.465671296297</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45936.465671296297</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45936.465671296297</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45936.465671296297</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45936.465671296297</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45936.465671296297</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45936.465671296297</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45936.465671296297</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45936.465671296297</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45936.465671296297</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45936.465671296297</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45936.465671296297</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45936.465671296297</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45936.465671296297</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45936.465671296297</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45936.465671296297</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45936.465671296297</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45936.465671296297</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45936.465671296297</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45936.465671296297</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45936.465671296297</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45936.465671296297</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45936.465671296297</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45936.465671296297</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45936.465671296297</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45936.465671296297</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45936.465671296297</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45936.465671296297</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45936.465671296297</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45936.465671296297</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45936.465671296297</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45936.465671296297</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45936.465671296297</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45936.465671296297</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45936.465671296297</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45936.465671296297</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45936.465671296297</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45936.465671296297</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45936.465671296297</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45936.465671296297</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45936.465671296297</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45936.465671296297</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45936.465671296297</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45936.465671296297</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45936.465671296297</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45936.465671296297</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45936.465671296297</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45936.465671296297</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45936.465671296297</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45936.465671296297</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45936.465671296297</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45936.465671296297</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45936.465671296297</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45936.465671296297</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45936.465671296297</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45936.465671296297</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45936.465671296297</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45936.465671296297</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45936.465671296297</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45936.465671296297</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45936.465671296297</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45936.465671296297</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45936.465671296297</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45936.465671296297</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45936.465671296297</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45936.465671296297</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45936.465671296297</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45936.465671296297</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45936.465671296297</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45936.465671296297</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45936.465671296297</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45936.465671296297</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45936.465671296297</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45936.465671296297</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45936.465671296297</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45936.465671296297</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45936.465671296297</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45936.465671296297</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45936.465671296297</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45936.465671296297</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45936.465671296297</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45936.465671296297</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45936.465671296297</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45936.465671296297</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45936.465671296297</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45936.465671296297</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45936.465671296297</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45936.465671296297</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45936.465671296297</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45936.465671296297</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45936.465671296297</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45936.465671296297</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45936.465671296297</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45936.465671296297</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45936.465671296297</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45936.465671296297</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45936.465671296297</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45936.465671296297</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45936.465671296297</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45936.465671296297</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45936.465671296297</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45936.465671296297</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45936.465671296297</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45936.465671296297</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45936.465671296297</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45936.465671296297</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45936.465671296297</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45936.465671296297</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45936.465671296297</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45936.465671296297</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45936.465671296297</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45936.465671296297</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45936.465671296297</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45936.465671296297</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45936.465671296297</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45936.465671296297</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45936.465671296297</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45936.465671296297</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45936.465671296297</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45936.465671296297</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45936.465671296297</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45936.465671296297</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45936.465671296297</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45936.465671296297</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45936.465671296297</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45936.465671296297</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45936.465671296297</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45936.465671296297</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45936.465671296297</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45936.465671296297</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45936.465671296297</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45936.465671296297</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45936.465671296297</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45936.465671296297</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45936.465671296297</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45936.465671296297</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45936.465671296297</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45936.465671296297</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45936.465671296297</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45936.465671296297</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45936.465671296297</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45936.465671296297</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45936.465671296297</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45936.465671296297</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45936.465671296297</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45936.465671296297</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45936.465671296297</v>
      </c>
      <c r="H493" s="146"/>
      <c r="I493" s="142" t="str">
        <f>IFERROR(VLOOKUP(D493,DB!A:F,6,0),"")</f>
        <v/>
      </c>
      <c r="J493" s="142" t="str">
        <f>IFERROR(VLOOKUP(D493,DB!A:G,7,0),"")</f>
        <v/>
      </c>
      <c r="K493" s="149"/>
      <c r="L493" s="150" t="str">
        <f>IFERROR(VLOOKUP(D493,DB!A:I,9,0),"")</f>
        <v/>
      </c>
    </row>
    <row r="494" spans="1:12" ht="15" customHeight="1">
      <c r="A494" s="141"/>
      <c r="B494" s="142" t="str">
        <f>IFERROR(VLOOKUP(D494,DB!A:K,11,0),"")</f>
        <v/>
      </c>
      <c r="C494" s="143"/>
      <c r="D494" s="144"/>
      <c r="E494" s="145"/>
      <c r="F494" s="146"/>
      <c r="G494" s="148">
        <f ca="1">IFERROR(NOW()-F494,"")</f>
        <v>45936.465671296297</v>
      </c>
      <c r="H494" s="146"/>
      <c r="I494" s="142" t="str">
        <f>IFERROR(VLOOKUP(D494,DB!A:F,6,0),"")</f>
        <v/>
      </c>
      <c r="J494" s="142" t="str">
        <f>IFERROR(VLOOKUP(D494,DB!A:G,7,0),"")</f>
        <v/>
      </c>
      <c r="K494" s="149"/>
      <c r="L494" s="150" t="str">
        <f>IFERROR(VLOOKUP(D494,DB!A:I,9,0),"")</f>
        <v/>
      </c>
    </row>
    <row r="495" spans="1:12" ht="15" customHeight="1">
      <c r="A495" s="141"/>
      <c r="B495" s="142" t="str">
        <f>IFERROR(VLOOKUP(D495,DB!A:K,11,0),"")</f>
        <v/>
      </c>
      <c r="C495" s="143"/>
      <c r="D495" s="144"/>
      <c r="E495" s="145"/>
      <c r="F495" s="146"/>
      <c r="G495" s="148">
        <f ca="1">IFERROR(NOW()-F495,"")</f>
        <v>45936.465671296297</v>
      </c>
      <c r="H495" s="146"/>
      <c r="I495" s="142" t="str">
        <f>IFERROR(VLOOKUP(D495,DB!A:F,6,0),"")</f>
        <v/>
      </c>
      <c r="J495" s="142" t="str">
        <f>IFERROR(VLOOKUP(D495,DB!A:G,7,0),"")</f>
        <v/>
      </c>
      <c r="K495" s="149"/>
      <c r="L495" s="150" t="str">
        <f>IFERROR(VLOOKUP(D495,DB!A:I,9,0),"")</f>
        <v/>
      </c>
    </row>
    <row r="496" spans="1:12" ht="15" customHeight="1">
      <c r="A496" s="151"/>
      <c r="B496" s="152" t="str">
        <f>IFERROR(VLOOKUP(D496,DB!A:K,11,0),"")</f>
        <v/>
      </c>
      <c r="C496" s="153"/>
      <c r="D496" s="154"/>
      <c r="E496" s="155"/>
      <c r="F496" s="156"/>
      <c r="G496" s="157">
        <f ca="1">IFERROR(NOW()-F496,"")</f>
        <v>45936.465671296297</v>
      </c>
      <c r="H496" s="156"/>
      <c r="I496" s="152" t="str">
        <f>IFERROR(VLOOKUP(D496,DB!A:F,6,0),"")</f>
        <v/>
      </c>
      <c r="J496" s="152" t="str">
        <f>IFERROR(VLOOKUP(D496,DB!A:G,7,0),"")</f>
        <v/>
      </c>
      <c r="K496" s="158"/>
      <c r="L496" s="159" t="str">
        <f>IFERROR(VLOOKUP(D496,DB!A:I,9,0),"")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E10" sqref="E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44.633611342585937</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39049</v>
      </c>
      <c r="F3" s="38">
        <v>45926.188877314817</v>
      </c>
      <c r="G3" s="39">
        <f ca="1">IFERROR(NOW()-F3,"-")</f>
        <v>10.276794212957611</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37"/>
      <c r="E4" s="37"/>
      <c r="F4" s="38"/>
      <c r="G4" s="39">
        <f ca="1">IFERROR(NOW()-F4,"-")</f>
        <v>45936.465671527774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45936.465671527774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45936.465671527774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45936.465671527774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45936.465671527774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45936.465671527774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45936.465671527774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45936.465671527774</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45936.465671527774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45936.465671527774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45936.465671527774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45936.465671527774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45936.465671527774</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45936.465671527774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45936.465671527774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45936.465671527774</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45936.465671527774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45936.465671527774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45936.465671527774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45936.465671527774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45936.465671527774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45936.465671527774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45936.465671527774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45936.465671527774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45936.465671527774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45936.465671527774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45936.465671527774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45936.465671527774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45936.465671527774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45936.465671527774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45936.465671527774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45936.465671527774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45936.465671527774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45936.465671527774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45936.465671527774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45936.465671527774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45936.465671527774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45936.465671527774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45936.465671527774</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45936.465671527774</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45936.465671296297</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45936.465671296297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45936.465671296297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45936.465671296297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45936.465671296297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45936.465671296297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45936.465671296297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45936.465671296297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45936.465671296297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45936.465671296297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45936.465671296297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45936.465671296297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45936.465671296297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45936.465671296297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45936.465671296297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45936.465671296297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45936.465671296297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45936.465671296297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45936.465671296297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45936.465671296297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45936.465671296297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45936.465671296297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45936.465671296297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45936.465671296297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45936.465671296297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45936.465671296297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45936.465671296297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45936.465671296297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45936.465671296297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45936.465671296297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45936.465671296297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45936.465671296297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45936.465671296297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45936.465671296297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45936.465671296297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45936.465671296297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45936.465671296297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45936.465671296297</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45936.465671296297</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45936.465671296297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45936.465671296297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45936.465671296297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45936.465671296297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45936.465671296297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45936.465671296297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45936.465671296297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45936.465671296297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45936.465671296297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45936.465671296297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45936.465671296297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45936.465671296297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45936.465671296297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45936.465671296297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45936.465671296297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45936.465671296297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45936.465671296297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45936.465671296297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45936.465671296297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45936.465671296297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45936.465671296297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45936.465671296297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45936.465671296297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45936.465671296297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45936.465671296297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45936.465671296297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45936.465671296297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45936.465671296297</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45936.465671296297</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45936.465671296297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45936.465671296297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45936.465671296297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45936.465671296297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45936.465671296297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45936.465671296297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45936.465671296297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45936.465671296297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45936.465671296297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45936.465671296297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45936.465671296297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45936.465671296297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45936.465671296297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45936.465671296297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45936.465671296297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45936.465671296297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45936.465671296297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45936.465671296297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45936.465671296297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45936.465671296297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45936.465671296297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45936.465671296297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45936.465671296297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45936.465671296297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45936.465671296297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45936.465671296297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45936.465671296297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45936.465671296297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45936.465671296297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45936.465671296297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45936.465671296297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45936.465671296297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45936.465671296297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45936.465671296297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45936.465671296297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45936.465671296297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45936.465671296297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45936.465671296297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45936.465671296297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45936.465671296297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45936.465671296297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45936.465671296297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45936.465671296297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45936.465671296297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45936.465671296297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45936.465671296297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45936.465671296297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45936.465671296297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45936.465671296297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45936.465671296297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45936.465671296297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45936.465671296297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45936.465671296297</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45936.465671296297</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6" ht="15"/>
    <row r="1377" ht="15"/>
    <row r="1378" ht="15"/>
    <row r="1380" ht="15"/>
    <row r="1381"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9.6928240740744513</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45936.465671527774</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2.5846990740756155</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1.5234259259232203</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45936.465671527774</v>
      </c>
      <c r="H6" s="124">
        <v>45936.427731481483</v>
      </c>
      <c r="I6" s="120" t="str">
        <f>IFERROR(VLOOKUP(D6,DB!A:F,6,0),"")</f>
        <v>SCECO</v>
      </c>
      <c r="J6" s="119" t="str">
        <f>IFERROR(VLOOKUP(D6,DB!A:G,7,0),"")</f>
        <v xml:space="preserve">Weak </v>
      </c>
      <c r="K6" s="125" t="s">
        <v>39076</v>
      </c>
      <c r="L6" s="126" t="str">
        <f>IFERROR(VLOOKUP(D6,DB!A:I,9,0),"")</f>
        <v>Latis</v>
      </c>
    </row>
    <row r="7" spans="1:16383" ht="31.5" customHeight="1">
      <c r="A7" s="121"/>
      <c r="B7" s="120" t="str">
        <f>IFERROR(VLOOKUP(D7,DB!A:K,11,0),"")</f>
        <v/>
      </c>
      <c r="C7" s="122"/>
      <c r="D7" s="120"/>
      <c r="E7" s="123"/>
      <c r="F7" s="124"/>
      <c r="G7" s="89">
        <f ca="1">IFERROR(NOW()-F7,"-")</f>
        <v>45936.465671527774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45936.465671527774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45936.465671527774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45936.465671527774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45936.465671527774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45936.465671527774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45936.465671527774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45936.465671527774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45936.465671527774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45936.465671527774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45936.465671527774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45936.465671527774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45936.465671527774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45936.465671527774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45936.465671527774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45936.465671527774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45936.465671527774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45936.465671527774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45936.465671527774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45936.465671527774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45936.465671527774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45936.465671527774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45936.465671527774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45936.465671527774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45936.465671527774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45936.465671527774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45936.465671527774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45936.465671527774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45936.465671527774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45936.465671527774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45936.465671527774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45936.465671527774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45936.465671527774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45936.465671527774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45936.465671527774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45936.465671527774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45936.465671527774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45936.465671527774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45936.465671527774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45936.465671527774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45936.465671527774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45936.465671527774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45936.465671527774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45936.465671527774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45936.465671527774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45936.465671527774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45936.465671527774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45936.465671527774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45936.465671527774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45936.465671527774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45936.465671527774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45936.465671527774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45936.465671527774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45936.465671527774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45936.465671527774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45936.465671527774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45936.465671527774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45936.465671527774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45936.465671527774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45936.465671527774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45936.465671527774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45936.465671527774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45936.465671527774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45936.465671527774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45936.465671527774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45936.465671527774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45936.465671527774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45936.465671527774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45936.465671527774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45936.465671527774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45936.465671527774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45936.465671527774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45936.465671527774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45936.465671527774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45936.465671527774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45936.465671527774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45936.465671527774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45936.465671527774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45936.465671527774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45936.465671527774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45936.465671527774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45936.465671527774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45936.465671527774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45936.465671527774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45936.465671527774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45936.465671527774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45936.465671527774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45936.465671527774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45936.465671527774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45936.465671527774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45936.465671527774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45936.465671527774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45936.465671527774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45936.465671527774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45936.465671527774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45936.465671527774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45936.465671527774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45936.465671527774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45936.465671527774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45936.465671527774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45936.465671527774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45936.465671527774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45936.465671527774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45936.465671527774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45936.465671527774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45936.465671527774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45936.465671527774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45936.465671527774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45936.465671527774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45936.465671527774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45936.465671527774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45936.465671527774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45936.465671527774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45936.465671527774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45936.465671527774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45936.465671527774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45936.465671527774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45936.465671527774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45936.465671527774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45936.465671527774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45936.465671527774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45936.465671527774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45936.465671527774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45936.465671527774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45936.465671527774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45936.465671527774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45936.465671527774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45936.465671527774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45936.465671527774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45936.465671527774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45936.465671527774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45936.465671527774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45936.465671527774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45936.465671527774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45936.465671527774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45936.465671527774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45936.465671527774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45936.465671527774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45936.465671527774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45936.465671527774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45936.465671527774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45936.465671527774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45936.465671527774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45936.465671527774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45936.465671527774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45936.465671527774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45936.465671527774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45936.465671527774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45936.465671527774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45936.465671527774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45936.465671527774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45936.465671527774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45936.465671527774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45936.465671527774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45936.465671527774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45936.465671527774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45936.465671527774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45936.465671527774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45936.465671527774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45936.465671527774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45936.465671527774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45936.465671527774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45936.465671527774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45936.465671527774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45936.465671527774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45936.465671527774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45936.465671527774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45936.465671527774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45936.465671527774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45936.465671527774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45936.465671527774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45936.465671527774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45936.465671527774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45936.465671527774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45936.465671527774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45936.465671527774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45936.465671527774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45936.465671527774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45936.465671527774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45936.465671527774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45936.465671527774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45936.465671527774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45936.465671527774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45936.465671527774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45936.465671527774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45936.465671527774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45936.465671527774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45936.465671527774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45936.465671527774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45936.465671527774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45936.465671527774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45936.465671527774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45936.465671527774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45936.465671527774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45936.465671527774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45936.465671527774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45936.465671527774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45936.465671527774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45936.465671527774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45936.465671527774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45936.465671527774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45936.465671527774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45936.465671527774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45936.465671527774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45936.465671527774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45936.465671527774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45936.465671527774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45936.465671527774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45936.465671527774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45936.465671527774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45936.465671527774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45936.465671527774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45936.465671527774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45936.465671527774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45936.465671527774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45936.465671527774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45936.465671527774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45936.465671527774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45936.465671527774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45936.465671527774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45936.465671527774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45936.465671527774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45936.465671527774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45936.465671527774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45936.465671527774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45936.465671527774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45936.465671527774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45936.465671527774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45936.465671527774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45936.465671527774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45936.465671527774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45936.465671527774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45936.465671527774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45936.465671527774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45936.465671527774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45936.465671527774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45936.465671527774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45936.465671527774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45936.465671527774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45936.465671527774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45936.465671527774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45936.465671527774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45936.465671527774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45936.465671527774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45936.465671527774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45936.465671527774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45936.465671527774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45936.465671527774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45936.465671527774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45936.465671527774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45936.465671527774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45936.465671527774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45936.465671527774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45936.465671527774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45936.465671527774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45936.465671527774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45936.465671527774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45936.465671527774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45936.465671527774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45936.465671527774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45936.465671527774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45936.465671527774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45936.465671527774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45936.465671527774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45936.465671527774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45936.465671527774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45936.465671527774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45936.465671527774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45936.465671527774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45936.465671527774</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2025-10-06T08:11:46Z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